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1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  <externalReference r:id="rId8"/>
  </externalReference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'[1]4,'!#REF!</definedName>
    <definedName name="_Toc105952698_3" localSheetId="1">'[1]4,'!#REF!</definedName>
    <definedName name="_Toc105952698_3">'[1]4,'!#REF!</definedName>
    <definedName name="_Тос105952698_4" localSheetId="0">'[2]4,'!#REF!</definedName>
    <definedName name="_Тос105952698_4" localSheetId="1">'[2]4,'!#REF!</definedName>
    <definedName name="_Тос105952698_4">'[2]4,'!#REF!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'[2]4,'!#REF!</definedName>
    <definedName name="долртгпрои" localSheetId="1">'[2]4,'!#REF!</definedName>
    <definedName name="долртгпрои">'[2]4,'!#REF!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1">'2'!$A$1:$E$17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<sst xmlns="http://schemas.openxmlformats.org/spreadsheetml/2006/main" count="438" uniqueCount="192">
  <si>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</si>
  <si>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</si>
  <si>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</si>
  <si>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</si>
  <si>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</si>
  <si>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</si>
  <si>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</si>
  <si>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</si>
  <si>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</si>
  <si>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</si>
  <si>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</si>
  <si>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</si>
  <si>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</si>
  <si>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</si>
  <si>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11</t>
  </si>
  <si>
    <t>03</t>
  </si>
  <si>
    <t>99</t>
  </si>
  <si>
    <t>ВСЕГО РАСХОДОВ</t>
  </si>
  <si>
    <t>НАЦИОНАЛЬНАЯ ОБОРОНА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</si>
  <si>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</si>
  <si>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</si>
  <si>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</si>
  <si>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</si>
  <si>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</si>
  <si>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</si>
  <si>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 НЕНАЛОГОВЫЕ ДОХОДЫ</t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</si>
  <si>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</si>
  <si>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</si>
  <si>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</si>
  <si>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</si>
  <si>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</si>
  <si>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</si>
  <si>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</si>
  <si>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</si>
  <si>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</si>
  <si>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</si>
  <si>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</si>
  <si>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</si>
  <si>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</si>
  <si>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</si>
  <si>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</si>
  <si>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</si>
  <si>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</si>
  <si>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</si>
  <si>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</si>
  <si>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</si>
  <si>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</si>
  <si>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</si>
  <si>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</si>
  <si>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</si>
  <si>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</si>
  <si>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</si>
  <si>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</si>
  <si>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</si>
  <si>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</si>
  <si>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</si>
  <si>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</si>
  <si>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800</t>
  </si>
  <si>
    <t>ЖИЛИЩНО-КОММУНАЛЬНОЕ ХОЗЯЙСТВО</t>
  </si>
  <si>
    <t>0500</t>
  </si>
  <si>
    <t>0502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</si>
  <si>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</si>
  <si>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</si>
  <si>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</si>
  <si>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</si>
  <si>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</si>
  <si>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Осуществление первичного воинского учета на территориях, где отсутствуют военные комиссариаты</t>
  </si>
  <si>
    <t>Обеспечение деятельности высшего должностного лица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</si>
  <si>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</si>
  <si>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1 11 05000 00 0000 120</t>
  </si>
  <si>
    <t>01 3 00 00000</t>
  </si>
  <si>
    <t>01 3 У1 80110</t>
  </si>
  <si>
    <t>Основное мероприятие "Фомирование эффективной системы управления и распоряжения муниципальными финансами"</t>
  </si>
  <si>
    <t>01 2 00 00000</t>
  </si>
  <si>
    <t>Основное мероприятие "Предупреждение и ликвидация последствий чрезвычайных ситуаций в границах поселения"</t>
  </si>
  <si>
    <t>Основное мероприятие "Обеспечение первичных мер пожарной безопасности в границах поселений"</t>
  </si>
  <si>
    <t>Основное мероприятие "Профилактика терроризма и экстремизма в границах поселения"</t>
  </si>
  <si>
    <t>Совершенствование системы информационно-пропагандистского противодействия терроризму и экстремизму</t>
  </si>
  <si>
    <t>02 2 00 00000</t>
  </si>
  <si>
    <t>02 1 00 00000</t>
  </si>
  <si>
    <t>РЕЗЕРВНЫЕ ФОНДЫ</t>
  </si>
  <si>
    <t>Резервные фонды</t>
  </si>
  <si>
    <t>Иные бюджетные ассигнования</t>
  </si>
  <si>
    <t>0111</t>
  </si>
  <si>
    <t>Основное мероприятие  "Повышение эффективности муниципального управления"</t>
  </si>
  <si>
    <t>500</t>
  </si>
  <si>
    <t>13</t>
  </si>
  <si>
    <t>Обеспечение первичных мер пожарной безопасности</t>
  </si>
  <si>
    <t>01 2 01 00000</t>
  </si>
  <si>
    <t>01 2 01 01000</t>
  </si>
  <si>
    <t>Подпрограмма «Развитие экономического и налогового потенциала»</t>
  </si>
  <si>
    <t>Подпрограмма «Обеспечение безопасности населения и профилактика терроризма и экстремизма»</t>
  </si>
  <si>
    <t>Подпрограмма «Создание условий реализации муниципальной программы»</t>
  </si>
  <si>
    <t>0113</t>
  </si>
  <si>
    <t>Другие общегосударственные вопросы</t>
  </si>
  <si>
    <t>2 02 15001 10 0000 150</t>
  </si>
  <si>
    <t>2 02 35118 10 0000 150</t>
  </si>
  <si>
    <t>02 2 02 Ш2000</t>
  </si>
  <si>
    <t>02 2 03 Ш3000</t>
  </si>
  <si>
    <t>02 2 01 Ш1000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</si>
  <si>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</si>
  <si>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05</t>
  </si>
  <si>
    <t>БЛАГОУСТРОЙСТВО</t>
  </si>
  <si>
    <t>Основное мероприятие "Поддержание и улучшение санитарного и эстетического состояния территории"</t>
  </si>
  <si>
    <t>Подпрограмма "Развитие  социально-культурной сферы"</t>
  </si>
  <si>
    <t>99 0 Л0 10100</t>
  </si>
  <si>
    <t>Основное мероприятие "Развитие культурно-досуговой деятельности"</t>
  </si>
  <si>
    <t>01 1 01 00000</t>
  </si>
  <si>
    <t>Основное мероприятие "Повышение  эффективной управления  муниципальной собственностью"</t>
  </si>
  <si>
    <t>01 2 02 00000</t>
  </si>
  <si>
    <t>Материально-техническое обеспечение</t>
  </si>
  <si>
    <t>02 1 01 Д0000</t>
  </si>
  <si>
    <t>99 0 Л1 51180</t>
  </si>
  <si>
    <t>Подпрограмма Повышение уровня благоустройства территории</t>
  </si>
  <si>
    <t>02 3 00 00000</t>
  </si>
  <si>
    <t>02 3 01 00000</t>
  </si>
  <si>
    <t>01 2 02 01200</t>
  </si>
  <si>
    <t>01 2 02 01300</t>
  </si>
  <si>
    <t>Материально-техническое обеспечение аппарата управления</t>
  </si>
  <si>
    <t>Организация мероприятий по содержанию муниципального имущества</t>
  </si>
  <si>
    <t>01 3 У1 00000</t>
  </si>
  <si>
    <t>Обеспечение наличия запасов резервов финансовых и материальных ресурсов для ликвидации ЧС</t>
  </si>
  <si>
    <t>Организация сбора ,вывоза бытовых отходов</t>
  </si>
  <si>
    <t xml:space="preserve"> </t>
  </si>
  <si>
    <t>01 3 01 01200</t>
  </si>
  <si>
    <t>02 3 01 01200</t>
  </si>
  <si>
    <t>Изменение остатков средств на счетах по учету средств бюджета</t>
  </si>
  <si>
    <t>в том числе:</t>
  </si>
  <si>
    <t>Источники внутреннего финансирования  дефицита бюджета:</t>
  </si>
  <si>
    <t>Дефицит бюджета</t>
  </si>
  <si>
    <t>Код бюджетной классификации</t>
  </si>
  <si>
    <t>2 19 60010 10 0000 150</t>
  </si>
  <si>
    <t>Прочие межбюджетные трансферты, передаваемые бюджетам сельских поселений</t>
  </si>
  <si>
    <t xml:space="preserve">Межбюджетные трансферты, выделяемые из бюджета МО Верх-Апшуяхтинское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</t>
  </si>
  <si>
    <t xml:space="preserve">Утверждено, сумма </t>
  </si>
  <si>
    <t>Исполнено, сумма</t>
  </si>
  <si>
    <t>Неисполненные назначения</t>
  </si>
  <si>
    <t xml:space="preserve">Земельный налог  </t>
  </si>
  <si>
    <t>1 06 06033 10 1000 110</t>
  </si>
  <si>
    <t>Земельный налог  с организаций</t>
  </si>
  <si>
    <t>1 06 06043 10 1000 110</t>
  </si>
  <si>
    <t>Земельный налог с физических лиц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</si>
  <si>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</si>
  <si>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</si>
  <si>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2 02 04014 10 0000 151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</si>
  <si>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</t>
  </si>
  <si>
    <t xml:space="preserve">2 02 04999 10 0000 151 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</si>
  <si>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</si>
  <si>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Иные межбюджетные трансферты</t>
  </si>
  <si>
    <t>2 02 40000 00 0000 150</t>
  </si>
  <si>
    <t xml:space="preserve"> 2 02 30024 10 0000 150</t>
  </si>
  <si>
    <t xml:space="preserve"> Субвенции бюджетам бюджетной системы Российской Федерации</t>
  </si>
  <si>
    <t>2 02 30000 00 0000 150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</si>
  <si>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</si>
  <si>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Процент исполнения </t>
  </si>
  <si>
    <t>01 3 У1 S8500</t>
  </si>
  <si>
    <t>01 2 02 10200</t>
  </si>
  <si>
    <t>01 1 01 01000</t>
  </si>
  <si>
    <t>НАЦИОНАЛЬНАЯ ЭКОНОМИКА</t>
  </si>
  <si>
    <t xml:space="preserve">Подпрограмма "Развитие инженерно- коммунального и дорожно-транспортного комплекса" </t>
  </si>
  <si>
    <t>ДОРОЖНОЕ ХОЗЯЙСТВО</t>
  </si>
  <si>
    <t>09</t>
  </si>
  <si>
    <t>Основное мероприятие "Содержание и развитие дорожно-транспортного комплекса"</t>
  </si>
  <si>
    <t xml:space="preserve">Непрограммные направления деятельности  сельской администрации </t>
  </si>
  <si>
    <t>99 0 У0 45300</t>
  </si>
  <si>
    <t>Обеспечение мероприятий пв области законодательства об административных правонарушениях</t>
  </si>
  <si>
    <t>Организация мероприятий по оплате договоров гражданско-правового характера</t>
  </si>
  <si>
    <t>01 2 01 S9600</t>
  </si>
  <si>
    <t xml:space="preserve">Обеспечение мероприятий  по информатизации бюджетного процесса                                                                                                                                               </t>
  </si>
  <si>
    <t>Организация мероприятия по обеспечению доступа к внешним информационным ресурсам</t>
  </si>
  <si>
    <t>Утверждено,(тыс.руб.)</t>
  </si>
  <si>
    <t>Исполнено,(тыс.руб.)</t>
  </si>
  <si>
    <t>ДРУГИЕ ОБЩЕГОСУДАРСТВЕННЫЕ РАСХОДЫ</t>
  </si>
  <si>
    <t>0400</t>
  </si>
  <si>
    <t>Дорожное хозяйство (дорожные фонды)</t>
  </si>
  <si>
    <t>0409</t>
  </si>
  <si>
    <t>КОММУНАЛЬНОЕ ХОЗЯЙСТВО</t>
  </si>
  <si>
    <t>000 01 00 00 00 00 0000 000</t>
  </si>
  <si>
    <t>000 01 05 00 00 00 0000 000</t>
  </si>
  <si>
    <t>Источники финансирования   бюджета муниципального образования Верх-Апшуяхтинское сельское поселение  за 2 квартал  2022 год</t>
  </si>
  <si>
    <t>Объем поступлений доходов в бюджет  муниципального образования Верх-Апшуяхтинское сельское поселение в 2023 году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</si>
  <si>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</si>
  <si>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1 14 02053 10 0000 410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</si>
  <si>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</si>
  <si>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Ведомственная структура расходов бюджета  муниципального образованияВерх-Апшуяхтинское сельское поселение за 2 квартал 2023 год</t>
  </si>
  <si>
    <t>Утвержденные  плановые назначения на 2023 год, сумма (тыс. рублей)</t>
  </si>
  <si>
    <t>Приложение 3
к Постановлению  №    от  ноября  2023  г « Об исполнении  бюджета 
сельской администрации МО Верх-Апшуяхтинское сельское поселение за 3 квартал 2023 года."</t>
  </si>
  <si>
    <t>Приложение 4 
к Постановлению  №     от ноября 2023  г                                              « Об исполнении  бюджета 
сельской администрации МО Верх-Апшуяхтинское сельское поселение за 3 квартал 2023 года."</t>
  </si>
  <si>
    <t>Кассовое исполнение за 3 квартал  2023 год, сумма (тыс. рублей)</t>
  </si>
  <si>
    <t>Приложение 1
к Постановлению  №    от  ноября 2023  г « Об исполнении  бюджета 
сельской администрации МО Верх-Апшуяхтинское сельское поселение за 3 квартал 2023 года."</t>
  </si>
  <si>
    <t>Распределение
бюджетных ассигнований по разделам, подразделам классификации расходов бюджета                             сельской администрации муниципального образования Верх-Апшуяхтинское сельское поселениеза 3 квартал  2023 год</t>
  </si>
  <si>
    <t>Приложение 2
к Постановлению  №    от ноября 2023  г « Об исполнении  бюджета 
сельской администрации МО Верх-Апшуяхтинское сельское поселение за 3 квартал 2023 года."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</si>
</sst>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" fontId="51" fillId="0" borderId="1">
      <alignment horizontal="right" shrinkToFit="1"/>
      <protection/>
    </xf>
    <xf numFmtId="49" fontId="21" fillId="0" borderId="2">
      <alignment horizontal="center" wrapText="1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2" fillId="26" borderId="3" applyNumberFormat="0" applyAlignment="0" applyProtection="0"/>
    <xf numFmtId="0" fontId="53" fillId="27" borderId="4" applyNumberFormat="0" applyAlignment="0" applyProtection="0"/>
    <xf numFmtId="0" fontId="54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8" borderId="9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49" fontId="68" fillId="0" borderId="12" xfId="0" applyNumberFormat="1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12" fillId="0" borderId="0" xfId="55" applyFont="1">
      <alignment/>
      <protection/>
    </xf>
    <xf numFmtId="0" fontId="12" fillId="0" borderId="0" xfId="55" applyFont="1" applyAlignment="1">
      <alignment horizontal="center"/>
      <protection/>
    </xf>
    <xf numFmtId="0" fontId="9" fillId="0" borderId="0" xfId="55" applyFont="1">
      <alignment/>
      <protection/>
    </xf>
    <xf numFmtId="0" fontId="13" fillId="0" borderId="0" xfId="55" applyFont="1">
      <alignment/>
      <protection/>
    </xf>
    <xf numFmtId="0" fontId="7" fillId="0" borderId="0" xfId="55">
      <alignment/>
      <protection/>
    </xf>
    <xf numFmtId="0" fontId="7" fillId="0" borderId="0" xfId="55" applyAlignment="1">
      <alignment horizontal="center" vertical="center" wrapText="1"/>
      <protection/>
    </xf>
    <xf numFmtId="0" fontId="7" fillId="0" borderId="0" xfId="55" applyAlignment="1">
      <alignment horizontal="justify" vertical="center" wrapText="1"/>
      <protection/>
    </xf>
    <xf numFmtId="0" fontId="7" fillId="0" borderId="0" xfId="55" applyAlignment="1">
      <alignment horizontal="right" vertical="justify"/>
      <protection/>
    </xf>
    <xf numFmtId="0" fontId="12" fillId="0" borderId="0" xfId="55" applyFont="1" applyAlignment="1">
      <alignment horizontal="left" vertical="center" wrapText="1"/>
      <protection/>
    </xf>
    <xf numFmtId="0" fontId="7" fillId="0" borderId="0" xfId="55" applyFont="1" applyAlignment="1">
      <alignment/>
      <protection/>
    </xf>
    <xf numFmtId="0" fontId="7" fillId="0" borderId="0" xfId="55" applyFont="1" applyAlignment="1">
      <alignment horizontal="left" vertical="justify"/>
      <protection/>
    </xf>
    <xf numFmtId="0" fontId="12" fillId="0" borderId="0" xfId="55" applyFont="1" applyFill="1" applyBorder="1" applyAlignment="1">
      <alignment horizontal="left" vertical="justify" wrapText="1"/>
      <protection/>
    </xf>
    <xf numFmtId="0" fontId="13" fillId="0" borderId="0" xfId="55" applyFont="1" applyAlignment="1">
      <alignment/>
      <protection/>
    </xf>
    <xf numFmtId="0" fontId="13" fillId="0" borderId="0" xfId="55" applyFont="1" applyAlignment="1">
      <alignment horizontal="left" vertical="justify"/>
      <protection/>
    </xf>
    <xf numFmtId="0" fontId="13" fillId="0" borderId="0" xfId="55" applyFont="1" applyAlignment="1">
      <alignment horizontal="right" vertical="justify"/>
      <protection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justify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justify" vertical="center" wrapText="1"/>
      <protection/>
    </xf>
    <xf numFmtId="0" fontId="15" fillId="0" borderId="0" xfId="55" applyFont="1">
      <alignment/>
      <protection/>
    </xf>
    <xf numFmtId="0" fontId="16" fillId="0" borderId="0" xfId="55" applyFont="1">
      <alignment/>
      <protection/>
    </xf>
    <xf numFmtId="0" fontId="3" fillId="0" borderId="0" xfId="55" applyFont="1">
      <alignment/>
      <protection/>
    </xf>
    <xf numFmtId="0" fontId="9" fillId="0" borderId="12" xfId="55" applyFont="1" applyBorder="1" applyAlignment="1">
      <alignment horizontal="center" vertical="center"/>
      <protection/>
    </xf>
    <xf numFmtId="0" fontId="8" fillId="0" borderId="0" xfId="55" applyFont="1">
      <alignment/>
      <protection/>
    </xf>
    <xf numFmtId="0" fontId="11" fillId="0" borderId="13" xfId="55" applyFont="1" applyBorder="1" applyAlignment="1">
      <alignment horizontal="justify" vertical="center" wrapText="1"/>
      <protection/>
    </xf>
    <xf numFmtId="0" fontId="11" fillId="0" borderId="13" xfId="55" applyFont="1" applyBorder="1" applyAlignment="1">
      <alignment horizontal="center" vertical="center" wrapText="1"/>
      <protection/>
    </xf>
    <xf numFmtId="0" fontId="18" fillId="0" borderId="0" xfId="55" applyFont="1" applyAlignment="1">
      <alignment wrapText="1"/>
      <protection/>
    </xf>
    <xf numFmtId="0" fontId="12" fillId="0" borderId="0" xfId="55" applyFont="1" applyAlignment="1">
      <alignment horizontal="center" vertical="center" wrapText="1"/>
      <protection/>
    </xf>
    <xf numFmtId="0" fontId="12" fillId="0" borderId="0" xfId="55" applyFont="1" applyAlignment="1">
      <alignment wrapText="1"/>
      <protection/>
    </xf>
    <xf numFmtId="49" fontId="12" fillId="0" borderId="0" xfId="55" applyNumberFormat="1" applyFont="1" applyAlignment="1">
      <alignment horizontal="center"/>
      <protection/>
    </xf>
    <xf numFmtId="49" fontId="9" fillId="0" borderId="0" xfId="55" applyNumberFormat="1" applyFont="1" applyAlignment="1">
      <alignment horizontal="center"/>
      <protection/>
    </xf>
    <xf numFmtId="0" fontId="9" fillId="0" borderId="0" xfId="55" applyFont="1" applyAlignment="1">
      <alignment wrapText="1"/>
      <protection/>
    </xf>
    <xf numFmtId="0" fontId="9" fillId="0" borderId="12" xfId="55" applyFont="1" applyFill="1" applyBorder="1" applyAlignment="1">
      <alignment horizontal="left" vertical="center" wrapText="1"/>
      <protection/>
    </xf>
    <xf numFmtId="0" fontId="9" fillId="0" borderId="12" xfId="55" applyFont="1" applyBorder="1" applyAlignment="1">
      <alignment horizont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7" fillId="0" borderId="0" xfId="55" applyAlignment="1">
      <alignment/>
      <protection/>
    </xf>
    <xf numFmtId="0" fontId="11" fillId="0" borderId="0" xfId="55" applyFont="1" applyAlignment="1">
      <alignment horizontal="center" vertical="top" wrapText="1"/>
      <protection/>
    </xf>
    <xf numFmtId="0" fontId="8" fillId="0" borderId="0" xfId="55" applyFont="1" applyAlignment="1">
      <alignment horizontal="center" vertical="top" wrapText="1"/>
      <protection/>
    </xf>
    <xf numFmtId="0" fontId="11" fillId="0" borderId="0" xfId="55" applyFont="1" applyAlignment="1">
      <alignment horizontal="center" wrapText="1"/>
      <protection/>
    </xf>
    <xf numFmtId="49" fontId="9" fillId="0" borderId="12" xfId="55" applyNumberFormat="1" applyFont="1" applyBorder="1" applyAlignment="1">
      <alignment horizontal="center" wrapText="1"/>
      <protection/>
    </xf>
    <xf numFmtId="0" fontId="3" fillId="0" borderId="12" xfId="55" applyFont="1" applyBorder="1" applyAlignment="1">
      <alignment horizontal="center" wrapText="1"/>
      <protection/>
    </xf>
    <xf numFmtId="0" fontId="9" fillId="0" borderId="12" xfId="55" applyFont="1" applyBorder="1" applyAlignment="1">
      <alignment horizontal="center"/>
      <protection/>
    </xf>
    <xf numFmtId="2" fontId="3" fillId="0" borderId="12" xfId="55" applyNumberFormat="1" applyFont="1" applyBorder="1" applyAlignment="1">
      <alignment horizontal="right" vertical="center" wrapText="1"/>
      <protection/>
    </xf>
    <xf numFmtId="2" fontId="9" fillId="0" borderId="12" xfId="55" applyNumberFormat="1" applyFont="1" applyBorder="1" applyAlignment="1">
      <alignment horizontal="right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1" fontId="3" fillId="0" borderId="12" xfId="55" applyNumberFormat="1" applyFont="1" applyFill="1" applyBorder="1" applyAlignment="1">
      <alignment horizontal="left" vertical="top" wrapText="1"/>
      <protection/>
    </xf>
    <xf numFmtId="1" fontId="68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70" fillId="0" borderId="12" xfId="0" applyFont="1" applyFill="1" applyBorder="1" applyAlignment="1">
      <alignment wrapText="1"/>
    </xf>
    <xf numFmtId="2" fontId="3" fillId="0" borderId="12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9" fillId="0" borderId="12" xfId="55" applyNumberFormat="1" applyFont="1" applyBorder="1" applyAlignment="1">
      <alignment horizontal="right" vertical="center"/>
      <protection/>
    </xf>
    <xf numFmtId="0" fontId="71" fillId="0" borderId="12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left" vertical="center" wrapText="1"/>
    </xf>
    <xf numFmtId="0" fontId="9" fillId="0" borderId="12" xfId="55" applyFont="1" applyBorder="1" applyAlignment="1">
      <alignment horizontal="left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2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2" fontId="23" fillId="0" borderId="12" xfId="0" applyNumberFormat="1" applyFont="1" applyFill="1" applyBorder="1" applyAlignment="1">
      <alignment horizontal="center" vertical="center" wrapText="1"/>
    </xf>
    <xf numFmtId="0" fontId="8" fillId="0" borderId="0" xfId="55" applyFont="1" applyAlignment="1">
      <alignment vertical="top" wrapText="1"/>
      <protection/>
    </xf>
    <xf numFmtId="0" fontId="5" fillId="0" borderId="12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/>
    </xf>
    <xf numFmtId="2" fontId="0" fillId="0" borderId="0" xfId="0" applyNumberFormat="1" applyFill="1" applyAlignment="1">
      <alignment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top" wrapText="1"/>
    </xf>
    <xf numFmtId="0" fontId="72" fillId="0" borderId="12" xfId="0" applyFont="1" applyFill="1" applyBorder="1" applyAlignment="1">
      <alignment vertical="top" wrapText="1"/>
    </xf>
    <xf numFmtId="2" fontId="6" fillId="0" borderId="12" xfId="0" applyNumberFormat="1" applyFont="1" applyFill="1" applyBorder="1" applyAlignment="1">
      <alignment horizontal="center" vertical="center"/>
    </xf>
    <xf numFmtId="49" fontId="9" fillId="0" borderId="12" xfId="59" applyNumberFormat="1" applyFont="1" applyFill="1" applyBorder="1" applyAlignment="1">
      <alignment horizontal="center" vertical="center"/>
      <protection/>
    </xf>
    <xf numFmtId="49" fontId="3" fillId="0" borderId="12" xfId="59" applyNumberFormat="1" applyFont="1" applyFill="1" applyBorder="1" applyAlignment="1">
      <alignment horizontal="center" vertical="center"/>
      <protection/>
    </xf>
    <xf numFmtId="0" fontId="2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12" xfId="55" applyFont="1" applyBorder="1" applyAlignment="1">
      <alignment vertical="center" wrapText="1"/>
      <protection/>
    </xf>
    <xf numFmtId="0" fontId="71" fillId="0" borderId="12" xfId="55" applyFont="1" applyBorder="1" applyAlignment="1">
      <alignment horizontal="justify" vertical="center" wrapText="1"/>
      <protection/>
    </xf>
    <xf numFmtId="49" fontId="9" fillId="0" borderId="12" xfId="55" applyNumberFormat="1" applyFont="1" applyBorder="1" applyAlignment="1">
      <alignment horizontal="center" vertical="center" wrapText="1"/>
      <protection/>
    </xf>
    <xf numFmtId="0" fontId="73" fillId="0" borderId="12" xfId="55" applyFont="1" applyBorder="1" applyAlignment="1">
      <alignment horizontal="justify" vertical="center" wrapText="1"/>
      <protection/>
    </xf>
    <xf numFmtId="0" fontId="3" fillId="0" borderId="12" xfId="55" applyFont="1" applyBorder="1" applyAlignment="1">
      <alignment horizontal="center" vertical="center"/>
      <protection/>
    </xf>
    <xf numFmtId="0" fontId="9" fillId="0" borderId="12" xfId="55" applyFont="1" applyBorder="1" applyAlignment="1">
      <alignment vertical="top" wrapText="1"/>
      <protection/>
    </xf>
    <xf numFmtId="2" fontId="3" fillId="0" borderId="12" xfId="55" applyNumberFormat="1" applyFont="1" applyBorder="1" applyAlignment="1">
      <alignment horizontal="center" vertical="center" wrapText="1"/>
      <protection/>
    </xf>
    <xf numFmtId="2" fontId="9" fillId="0" borderId="12" xfId="55" applyNumberFormat="1" applyFont="1" applyBorder="1" applyAlignment="1">
      <alignment horizontal="center" vertical="center" wrapText="1"/>
      <protection/>
    </xf>
    <xf numFmtId="2" fontId="6" fillId="0" borderId="12" xfId="55" applyNumberFormat="1" applyFont="1" applyBorder="1" applyAlignment="1">
      <alignment horizontal="right" vertical="center" wrapText="1"/>
      <protection/>
    </xf>
    <xf numFmtId="2" fontId="9" fillId="0" borderId="12" xfId="55" applyNumberFormat="1" applyFont="1" applyBorder="1" applyAlignment="1">
      <alignment horizontal="center" vertical="center"/>
      <protection/>
    </xf>
    <xf numFmtId="2" fontId="3" fillId="0" borderId="12" xfId="55" applyNumberFormat="1" applyFont="1" applyBorder="1" applyAlignment="1">
      <alignment horizontal="center" vertical="center"/>
      <protection/>
    </xf>
    <xf numFmtId="0" fontId="13" fillId="0" borderId="0" xfId="55" applyFont="1" applyAlignment="1">
      <alignment horizontal="center" vertical="center"/>
      <protection/>
    </xf>
    <xf numFmtId="0" fontId="7" fillId="0" borderId="0" xfId="55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top" wrapText="1"/>
    </xf>
    <xf numFmtId="0" fontId="27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2" fontId="69" fillId="0" borderId="12" xfId="0" applyNumberFormat="1" applyFont="1" applyFill="1" applyBorder="1" applyAlignment="1">
      <alignment horizontal="center" vertical="center" wrapText="1"/>
    </xf>
    <xf numFmtId="49" fontId="3" fillId="0" borderId="12" xfId="55" applyNumberFormat="1" applyFont="1" applyFill="1" applyBorder="1" applyAlignment="1">
      <alignment horizontal="center" vertical="center" wrapText="1"/>
      <protection/>
    </xf>
    <xf numFmtId="173" fontId="3" fillId="0" borderId="12" xfId="55" applyNumberFormat="1" applyFont="1" applyBorder="1" applyAlignment="1">
      <alignment horizontal="right" vertical="center"/>
      <protection/>
    </xf>
    <xf numFmtId="49" fontId="9" fillId="0" borderId="12" xfId="55" applyNumberFormat="1" applyFont="1" applyFill="1" applyBorder="1" applyAlignment="1">
      <alignment horizontal="center" vertical="center" wrapText="1"/>
      <protection/>
    </xf>
    <xf numFmtId="173" fontId="9" fillId="0" borderId="12" xfId="55" applyNumberFormat="1" applyFont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9" fillId="0" borderId="14" xfId="55" applyFont="1" applyFill="1" applyBorder="1" applyAlignment="1">
      <alignment horizontal="left" vertical="center" wrapText="1"/>
      <protection/>
    </xf>
    <xf numFmtId="0" fontId="9" fillId="0" borderId="12" xfId="0" applyFont="1" applyFill="1" applyBorder="1" applyAlignment="1">
      <alignment horizontal="justify"/>
    </xf>
    <xf numFmtId="49" fontId="3" fillId="0" borderId="12" xfId="55" applyNumberFormat="1" applyFont="1" applyBorder="1" applyAlignment="1">
      <alignment horizontal="center" vertical="center"/>
      <protection/>
    </xf>
    <xf numFmtId="2" fontId="9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right" vertical="top"/>
    </xf>
    <xf numFmtId="171" fontId="8" fillId="0" borderId="0" xfId="74" applyFont="1" applyFill="1" applyAlignment="1">
      <alignment horizontal="right"/>
    </xf>
    <xf numFmtId="0" fontId="9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4" fontId="3" fillId="33" borderId="12" xfId="75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/>
    </xf>
    <xf numFmtId="49" fontId="9" fillId="0" borderId="12" xfId="0" applyNumberFormat="1" applyFont="1" applyFill="1" applyBorder="1" applyAlignment="1">
      <alignment vertical="top"/>
    </xf>
    <xf numFmtId="171" fontId="3" fillId="0" borderId="12" xfId="76" applyNumberFormat="1" applyFont="1" applyFill="1" applyBorder="1" applyAlignment="1">
      <alignment horizontal="center" vertical="center"/>
    </xf>
    <xf numFmtId="171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justify" vertical="top"/>
    </xf>
    <xf numFmtId="171" fontId="3" fillId="0" borderId="12" xfId="74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/>
    </xf>
    <xf numFmtId="0" fontId="3" fillId="0" borderId="12" xfId="55" applyFont="1" applyFill="1" applyBorder="1" applyAlignment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 wrapText="1"/>
    </xf>
    <xf numFmtId="0" fontId="73" fillId="0" borderId="12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Alignment="1">
      <alignment/>
    </xf>
    <xf numFmtId="0" fontId="8" fillId="0" borderId="0" xfId="55" applyFont="1" applyAlignment="1">
      <alignment horizontal="center" vertical="top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20" fillId="0" borderId="0" xfId="55" applyFont="1" applyAlignment="1">
      <alignment horizontal="center" vertical="top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0" xfId="33"/>
    <cellStyle name="xl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_все приложения_все приложения 2011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Финансовый 3 2" xfId="75"/>
    <cellStyle name="Финансовый_все приложения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7"/>
  <sheetViews>
    <sheetView view="pageBreakPreview" zoomScale="70" zoomScaleSheetLayoutView="70" zoomScalePageLayoutView="0" workbookViewId="0" topLeftCell="A1">
      <selection activeCell="D14" sqref="D14"/>
    </sheetView>
  </sheetViews>
  <sheetFormatPr defaultColWidth="9.140625" defaultRowHeight="15"/>
  <cols>
    <col min="1" max="1" width="11.57421875" style="12" customWidth="1"/>
    <col min="2" max="2" width="29.00390625" style="13" customWidth="1"/>
    <col min="3" max="3" width="69.00390625" style="14" customWidth="1"/>
    <col min="4" max="4" width="16.7109375" style="14" customWidth="1"/>
    <col min="5" max="5" width="17.57421875" style="13" customWidth="1"/>
    <col min="6" max="6" width="15.421875" style="121" customWidth="1"/>
    <col min="7" max="16384" width="9.140625" style="12" customWidth="1"/>
  </cols>
  <sheetData>
    <row r="1" spans="2:6" s="8" customFormat="1" ht="104.25" customHeight="1">
      <c r="B1" s="35"/>
      <c r="C1" s="93"/>
      <c r="D1" s="158" t="s">
        <v>189</v>
      </c>
      <c r="E1" s="158"/>
      <c r="F1" s="158"/>
    </row>
    <row r="2" spans="1:6" s="10" customFormat="1" ht="41.25" customHeight="1">
      <c r="A2" s="159" t="s">
        <v>180</v>
      </c>
      <c r="B2" s="159"/>
      <c r="C2" s="159"/>
      <c r="D2" s="159"/>
      <c r="E2" s="159"/>
      <c r="F2" s="159"/>
    </row>
    <row r="3" spans="1:6" s="8" customFormat="1" ht="15.75">
      <c r="A3" s="34"/>
      <c r="B3" s="33"/>
      <c r="C3" s="32"/>
      <c r="D3" s="32"/>
      <c r="E3" s="160" t="s">
        <v>19</v>
      </c>
      <c r="F3" s="160"/>
    </row>
    <row r="4" spans="1:6" s="10" customFormat="1" ht="80.25" customHeight="1">
      <c r="A4" s="23" t="s">
        <v>42</v>
      </c>
      <c r="B4" s="23" t="s">
        <v>41</v>
      </c>
      <c r="C4" s="23" t="s">
        <v>40</v>
      </c>
      <c r="D4" s="23" t="s">
        <v>134</v>
      </c>
      <c r="E4" s="23" t="s">
        <v>135</v>
      </c>
      <c r="F4" s="23" t="s">
        <v>154</v>
      </c>
    </row>
    <row r="5" spans="1:6" s="31" customFormat="1" ht="18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</row>
    <row r="6" spans="1:6" s="10" customFormat="1" ht="37.5">
      <c r="A6" s="49"/>
      <c r="B6" s="23" t="s">
        <v>39</v>
      </c>
      <c r="C6" s="24" t="s">
        <v>38</v>
      </c>
      <c r="D6" s="50">
        <f>D7+D16</f>
        <v>180</v>
      </c>
      <c r="E6" s="115">
        <f>E7+E16</f>
        <v>62.230999999999995</v>
      </c>
      <c r="F6" s="119">
        <f>E6/D6*100</f>
        <v>34.57277777777777</v>
      </c>
    </row>
    <row r="7" spans="1:6" s="10" customFormat="1" ht="18.75">
      <c r="A7" s="49"/>
      <c r="B7" s="23"/>
      <c r="C7" s="26" t="s">
        <v>37</v>
      </c>
      <c r="D7" s="50">
        <f>D8+D9+D11</f>
        <v>127</v>
      </c>
      <c r="E7" s="115">
        <f>E8+E9+E11</f>
        <v>17.230999999999998</v>
      </c>
      <c r="F7" s="119">
        <f aca="true" t="shared" si="0" ref="F7:F30">E7/D7*100</f>
        <v>13.56771653543307</v>
      </c>
    </row>
    <row r="8" spans="1:6" s="10" customFormat="1" ht="18.75">
      <c r="A8" s="30">
        <v>182</v>
      </c>
      <c r="B8" s="30" t="s">
        <v>36</v>
      </c>
      <c r="C8" s="26" t="s">
        <v>35</v>
      </c>
      <c r="D8" s="51">
        <v>20</v>
      </c>
      <c r="E8" s="116">
        <v>13.82</v>
      </c>
      <c r="F8" s="118">
        <f t="shared" si="0"/>
        <v>69.10000000000001</v>
      </c>
    </row>
    <row r="9" spans="1:6" s="29" customFormat="1" ht="37.5">
      <c r="A9" s="30">
        <v>182</v>
      </c>
      <c r="B9" s="23" t="s">
        <v>34</v>
      </c>
      <c r="C9" s="24" t="s">
        <v>33</v>
      </c>
      <c r="D9" s="50">
        <f>D10</f>
        <v>3</v>
      </c>
      <c r="E9" s="115">
        <f>E10</f>
        <v>2.397</v>
      </c>
      <c r="F9" s="119">
        <f t="shared" si="0"/>
        <v>79.89999999999999</v>
      </c>
    </row>
    <row r="10" spans="1:6" s="10" customFormat="1" ht="18.75">
      <c r="A10" s="30">
        <v>182</v>
      </c>
      <c r="B10" s="25" t="s">
        <v>32</v>
      </c>
      <c r="C10" s="26" t="s">
        <v>31</v>
      </c>
      <c r="D10" s="51">
        <v>3</v>
      </c>
      <c r="E10" s="116">
        <v>2.397</v>
      </c>
      <c r="F10" s="118">
        <f t="shared" si="0"/>
        <v>79.89999999999999</v>
      </c>
    </row>
    <row r="11" spans="1:6" s="29" customFormat="1" ht="37.5">
      <c r="A11" s="30">
        <v>182</v>
      </c>
      <c r="B11" s="23" t="s">
        <v>30</v>
      </c>
      <c r="C11" s="24" t="s">
        <v>29</v>
      </c>
      <c r="D11" s="50">
        <f>D12+D13</f>
        <v>104</v>
      </c>
      <c r="E11" s="115">
        <f>E12+E13</f>
        <v>1.0139999999999996</v>
      </c>
      <c r="F11" s="119">
        <f t="shared" si="0"/>
        <v>0.9749999999999996</v>
      </c>
    </row>
    <row r="12" spans="1:6" s="29" customFormat="1" ht="18.75">
      <c r="A12" s="30">
        <v>182</v>
      </c>
      <c r="B12" s="25" t="s">
        <v>28</v>
      </c>
      <c r="C12" s="26" t="s">
        <v>27</v>
      </c>
      <c r="D12" s="51">
        <v>5</v>
      </c>
      <c r="E12" s="116">
        <v>0.353</v>
      </c>
      <c r="F12" s="118">
        <f t="shared" si="0"/>
        <v>7.06</v>
      </c>
    </row>
    <row r="13" spans="1:6" s="29" customFormat="1" ht="37.5">
      <c r="A13" s="113">
        <v>182</v>
      </c>
      <c r="B13" s="23" t="s">
        <v>26</v>
      </c>
      <c r="C13" s="112" t="s">
        <v>137</v>
      </c>
      <c r="D13" s="50">
        <f>D14+D15</f>
        <v>99</v>
      </c>
      <c r="E13" s="115">
        <f>E14+E15</f>
        <v>0.6609999999999996</v>
      </c>
      <c r="F13" s="119">
        <f t="shared" si="0"/>
        <v>0.6676767676767672</v>
      </c>
    </row>
    <row r="14" spans="1:6" s="29" customFormat="1" ht="18.75">
      <c r="A14" s="30">
        <v>182</v>
      </c>
      <c r="B14" s="111" t="s">
        <v>138</v>
      </c>
      <c r="C14" s="110" t="s">
        <v>139</v>
      </c>
      <c r="D14" s="51">
        <v>18</v>
      </c>
      <c r="E14" s="116">
        <v>-3.665</v>
      </c>
      <c r="F14" s="118">
        <f t="shared" si="0"/>
        <v>-20.36111111111111</v>
      </c>
    </row>
    <row r="15" spans="1:6" s="29" customFormat="1" ht="18.75">
      <c r="A15" s="30">
        <v>182</v>
      </c>
      <c r="B15" s="111" t="s">
        <v>140</v>
      </c>
      <c r="C15" s="65" t="s">
        <v>141</v>
      </c>
      <c r="D15" s="51">
        <v>81</v>
      </c>
      <c r="E15" s="116">
        <v>4.326</v>
      </c>
      <c r="F15" s="118">
        <f t="shared" si="0"/>
        <v>5.34074074074074</v>
      </c>
    </row>
    <row r="16" spans="1:6" s="10" customFormat="1" ht="34.5" customHeight="1">
      <c r="A16" s="47"/>
      <c r="B16" s="25"/>
      <c r="C16" s="24" t="s">
        <v>25</v>
      </c>
      <c r="D16" s="50">
        <f>D17+D18+D19</f>
        <v>53</v>
      </c>
      <c r="E16" s="115">
        <f>E17+E18</f>
        <v>45</v>
      </c>
      <c r="F16" s="119">
        <f t="shared" si="0"/>
        <v>84.90566037735849</v>
      </c>
    </row>
    <row r="17" spans="1:6" s="29" customFormat="1" ht="95.25" customHeight="1">
      <c r="A17" s="25">
        <v>801</v>
      </c>
      <c r="B17" s="63" t="s">
        <v>69</v>
      </c>
      <c r="C17" s="64" t="s">
        <v>100</v>
      </c>
      <c r="D17" s="51"/>
      <c r="E17" s="116">
        <v>45</v>
      </c>
      <c r="F17" s="118" t="e">
        <f t="shared" si="0"/>
        <v>#DIV/0!</v>
      </c>
    </row>
    <row r="18" spans="1:6" s="29" customFormat="1" ht="132.75" customHeight="1">
      <c r="A18" s="25">
        <v>801</v>
      </c>
      <c r="B18" s="63" t="s">
        <v>143</v>
      </c>
      <c r="C18" s="64" t="s">
        <v>142</v>
      </c>
      <c r="D18" s="51">
        <v>50</v>
      </c>
      <c r="E18" s="116"/>
      <c r="F18" s="118">
        <f t="shared" si="0"/>
        <v>0</v>
      </c>
    </row>
    <row r="19" spans="1:6" s="29" customFormat="1" ht="127.5" customHeight="1">
      <c r="A19" s="25">
        <v>801</v>
      </c>
      <c r="B19" s="63" t="s">
        <v>182</v>
      </c>
      <c r="C19" s="64" t="s">
        <v>181</v>
      </c>
      <c r="D19" s="51">
        <v>3</v>
      </c>
      <c r="E19" s="116"/>
      <c r="F19" s="118"/>
    </row>
    <row r="20" spans="1:6" s="28" customFormat="1" ht="30.75" customHeight="1">
      <c r="A20" s="48">
        <v>801</v>
      </c>
      <c r="B20" s="23" t="s">
        <v>24</v>
      </c>
      <c r="C20" s="24" t="s">
        <v>23</v>
      </c>
      <c r="D20" s="115">
        <f>D21+D29</f>
        <v>1783.19546</v>
      </c>
      <c r="E20" s="115">
        <f>E21+E29</f>
        <v>1275.3290000000002</v>
      </c>
      <c r="F20" s="119">
        <f t="shared" si="0"/>
        <v>71.51930501213816</v>
      </c>
    </row>
    <row r="21" spans="1:6" s="27" customFormat="1" ht="49.5" customHeight="1">
      <c r="A21" s="48">
        <v>801</v>
      </c>
      <c r="B21" s="23" t="s">
        <v>22</v>
      </c>
      <c r="C21" s="24" t="s">
        <v>21</v>
      </c>
      <c r="D21" s="115">
        <f>D22+D23+D26</f>
        <v>1812.5459999999998</v>
      </c>
      <c r="E21" s="115">
        <f>E22+E23+E26</f>
        <v>1304.679</v>
      </c>
      <c r="F21" s="119">
        <f t="shared" si="0"/>
        <v>71.98046284066723</v>
      </c>
    </row>
    <row r="22" spans="1:6" s="27" customFormat="1" ht="55.5" customHeight="1">
      <c r="A22" s="41">
        <v>801</v>
      </c>
      <c r="B22" s="25" t="s">
        <v>95</v>
      </c>
      <c r="C22" s="26" t="s">
        <v>183</v>
      </c>
      <c r="D22" s="51">
        <v>1101.3</v>
      </c>
      <c r="E22" s="116">
        <v>871.015</v>
      </c>
      <c r="F22" s="118">
        <f t="shared" si="0"/>
        <v>79.08971215835831</v>
      </c>
    </row>
    <row r="23" spans="1:6" s="27" customFormat="1" ht="50.25" customHeight="1">
      <c r="A23" s="23">
        <v>801</v>
      </c>
      <c r="B23" s="23" t="s">
        <v>152</v>
      </c>
      <c r="C23" s="24" t="s">
        <v>151</v>
      </c>
      <c r="D23" s="50">
        <f>D24+D25</f>
        <v>88.2</v>
      </c>
      <c r="E23" s="50">
        <f>E24+E25</f>
        <v>66.01</v>
      </c>
      <c r="F23" s="119">
        <f t="shared" si="0"/>
        <v>74.84126984126985</v>
      </c>
    </row>
    <row r="24" spans="1:6" s="27" customFormat="1" ht="60" customHeight="1">
      <c r="A24" s="25">
        <v>801</v>
      </c>
      <c r="B24" s="25" t="s">
        <v>150</v>
      </c>
      <c r="C24" s="114" t="s">
        <v>153</v>
      </c>
      <c r="D24" s="51">
        <v>5.8</v>
      </c>
      <c r="E24" s="116">
        <v>5.8</v>
      </c>
      <c r="F24" s="118">
        <f t="shared" si="0"/>
        <v>100</v>
      </c>
    </row>
    <row r="25" spans="1:6" s="27" customFormat="1" ht="63" customHeight="1">
      <c r="A25" s="25">
        <v>801</v>
      </c>
      <c r="B25" s="25" t="s">
        <v>96</v>
      </c>
      <c r="C25" s="26" t="s">
        <v>68</v>
      </c>
      <c r="D25" s="51">
        <v>82.4</v>
      </c>
      <c r="E25" s="116">
        <v>60.21</v>
      </c>
      <c r="F25" s="118">
        <f t="shared" si="0"/>
        <v>73.07038834951456</v>
      </c>
    </row>
    <row r="26" spans="1:6" s="27" customFormat="1" ht="42.75" customHeight="1">
      <c r="A26" s="23">
        <v>801</v>
      </c>
      <c r="B26" s="23" t="s">
        <v>149</v>
      </c>
      <c r="C26" s="24" t="s">
        <v>148</v>
      </c>
      <c r="D26" s="50">
        <f>D27+D28</f>
        <v>623.0459999999999</v>
      </c>
      <c r="E26" s="115">
        <f>E27+E28</f>
        <v>367.654</v>
      </c>
      <c r="F26" s="119">
        <f t="shared" si="0"/>
        <v>59.00912613193889</v>
      </c>
    </row>
    <row r="27" spans="1:6" s="27" customFormat="1" ht="63" customHeight="1">
      <c r="A27" s="25">
        <v>801</v>
      </c>
      <c r="B27" s="25" t="s">
        <v>144</v>
      </c>
      <c r="C27" s="109" t="s">
        <v>145</v>
      </c>
      <c r="D27" s="51">
        <v>141.646</v>
      </c>
      <c r="E27" s="116">
        <v>44.474</v>
      </c>
      <c r="F27" s="118">
        <f t="shared" si="0"/>
        <v>31.397992177682394</v>
      </c>
    </row>
    <row r="28" spans="1:6" s="27" customFormat="1" ht="63" customHeight="1">
      <c r="A28" s="25">
        <v>801</v>
      </c>
      <c r="B28" s="25" t="s">
        <v>146</v>
      </c>
      <c r="C28" s="109" t="s">
        <v>132</v>
      </c>
      <c r="D28" s="51">
        <v>481.4</v>
      </c>
      <c r="E28" s="116">
        <v>323.18</v>
      </c>
      <c r="F28" s="118">
        <f t="shared" si="0"/>
        <v>67.1333610303282</v>
      </c>
    </row>
    <row r="29" spans="1:6" s="27" customFormat="1" ht="63" customHeight="1">
      <c r="A29" s="25">
        <v>801</v>
      </c>
      <c r="B29" s="25" t="s">
        <v>131</v>
      </c>
      <c r="C29" s="26" t="s">
        <v>147</v>
      </c>
      <c r="D29" s="117">
        <v>-29.35054</v>
      </c>
      <c r="E29" s="117">
        <v>-29.35</v>
      </c>
      <c r="F29" s="118">
        <f t="shared" si="0"/>
        <v>99.99816017013657</v>
      </c>
    </row>
    <row r="30" spans="1:6" s="10" customFormat="1" ht="18.75">
      <c r="A30" s="41"/>
      <c r="B30" s="23"/>
      <c r="C30" s="24" t="s">
        <v>20</v>
      </c>
      <c r="D30" s="115">
        <f>D6+D20</f>
        <v>1963.19546</v>
      </c>
      <c r="E30" s="115">
        <f>E6+E20</f>
        <v>1337.5600000000002</v>
      </c>
      <c r="F30" s="119">
        <f t="shared" si="0"/>
        <v>68.13177940010111</v>
      </c>
    </row>
    <row r="31" spans="1:6" s="11" customFormat="1" ht="18">
      <c r="A31" s="22"/>
      <c r="B31" s="21"/>
      <c r="C31" s="21"/>
      <c r="D31" s="21"/>
      <c r="E31" s="20"/>
      <c r="F31" s="120"/>
    </row>
    <row r="32" spans="1:5" ht="12.75" customHeight="1">
      <c r="A32" s="15"/>
      <c r="B32" s="19"/>
      <c r="C32" s="18"/>
      <c r="D32" s="18"/>
      <c r="E32" s="17"/>
    </row>
    <row r="33" spans="1:5" ht="12.75" customHeight="1">
      <c r="A33" s="15"/>
      <c r="B33" s="18"/>
      <c r="C33" s="18"/>
      <c r="D33" s="18"/>
      <c r="E33" s="17"/>
    </row>
    <row r="34" spans="1:5" ht="12.75" customHeight="1">
      <c r="A34" s="15"/>
      <c r="B34" s="19"/>
      <c r="C34" s="18"/>
      <c r="D34" s="18"/>
      <c r="E34" s="17"/>
    </row>
    <row r="35" spans="1:5" ht="12.75">
      <c r="A35" s="15"/>
      <c r="B35" s="18"/>
      <c r="C35" s="18"/>
      <c r="D35" s="18"/>
      <c r="E35" s="17"/>
    </row>
    <row r="36" spans="1:5" ht="26.25" customHeight="1">
      <c r="A36" s="15"/>
      <c r="B36" s="16"/>
      <c r="C36" s="16"/>
      <c r="D36" s="16"/>
      <c r="E36" s="16"/>
    </row>
    <row r="37" ht="12.75">
      <c r="A37" s="15"/>
    </row>
  </sheetData>
  <sheetProtection/>
  <mergeCells count="3">
    <mergeCell ref="D1:F1"/>
    <mergeCell ref="A2:F2"/>
    <mergeCell ref="E3:F3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55"/>
  <sheetViews>
    <sheetView tabSelected="1" view="pageBreakPreview" zoomScaleNormal="90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78.8515625" style="36" customWidth="1"/>
    <col min="2" max="2" width="12.57421875" style="9" customWidth="1"/>
    <col min="3" max="3" width="15.28125" style="8" customWidth="1"/>
    <col min="4" max="4" width="11.57421875" style="12" customWidth="1"/>
    <col min="5" max="5" width="12.421875" style="12" customWidth="1"/>
    <col min="6" max="16384" width="9.140625" style="12" customWidth="1"/>
  </cols>
  <sheetData>
    <row r="1" spans="2:5" ht="102.75" customHeight="1">
      <c r="B1" s="162" t="s">
        <v>191</v>
      </c>
      <c r="C1" s="162"/>
      <c r="D1" s="162"/>
      <c r="E1" s="162"/>
    </row>
    <row r="2" spans="1:5" ht="79.5" customHeight="1">
      <c r="A2" s="161" t="s">
        <v>190</v>
      </c>
      <c r="B2" s="161"/>
      <c r="C2" s="161"/>
      <c r="D2" s="44"/>
      <c r="E2" s="43"/>
    </row>
    <row r="3" spans="1:5" s="42" customFormat="1" ht="15.75">
      <c r="A3" s="44"/>
      <c r="B3" s="46"/>
      <c r="C3" s="45" t="s">
        <v>19</v>
      </c>
      <c r="D3" s="44"/>
      <c r="E3" s="43"/>
    </row>
    <row r="4" spans="1:5" s="11" customFormat="1" ht="75">
      <c r="A4" s="25" t="s">
        <v>52</v>
      </c>
      <c r="B4" s="25" t="s">
        <v>51</v>
      </c>
      <c r="C4" s="25" t="s">
        <v>170</v>
      </c>
      <c r="D4" s="25" t="s">
        <v>171</v>
      </c>
      <c r="E4" s="25" t="s">
        <v>136</v>
      </c>
    </row>
    <row r="5" spans="1:5" s="11" customFormat="1" ht="18.75">
      <c r="A5" s="52" t="s">
        <v>6</v>
      </c>
      <c r="B5" s="126" t="s">
        <v>50</v>
      </c>
      <c r="C5" s="57">
        <f>SUM(C6:C9)</f>
        <v>1752.3149</v>
      </c>
      <c r="D5" s="127">
        <f>SUM(D6:D9)</f>
        <v>1210.467</v>
      </c>
      <c r="E5" s="127">
        <f>C5-D5</f>
        <v>541.8479</v>
      </c>
    </row>
    <row r="6" spans="1:5" s="11" customFormat="1" ht="37.5">
      <c r="A6" s="40" t="s">
        <v>49</v>
      </c>
      <c r="B6" s="128" t="s">
        <v>48</v>
      </c>
      <c r="C6" s="134">
        <f>3!G7</f>
        <v>345</v>
      </c>
      <c r="D6" s="134">
        <f>3!H7</f>
        <v>231.67</v>
      </c>
      <c r="E6" s="129">
        <f aca="true" t="shared" si="0" ref="E6:E17">C6-D6</f>
        <v>113.33000000000001</v>
      </c>
    </row>
    <row r="7" spans="1:5" s="11" customFormat="1" ht="56.25">
      <c r="A7" s="40" t="s">
        <v>47</v>
      </c>
      <c r="B7" s="128" t="s">
        <v>46</v>
      </c>
      <c r="C7" s="62">
        <f>3!G10</f>
        <v>1180.179</v>
      </c>
      <c r="D7" s="62">
        <f>3!H10</f>
        <v>775.6970000000001</v>
      </c>
      <c r="E7" s="129">
        <f t="shared" si="0"/>
        <v>404.48199999999997</v>
      </c>
    </row>
    <row r="8" spans="1:5" s="11" customFormat="1" ht="18.75">
      <c r="A8" s="40" t="s">
        <v>81</v>
      </c>
      <c r="B8" s="128" t="s">
        <v>83</v>
      </c>
      <c r="C8" s="62">
        <v>15</v>
      </c>
      <c r="D8" s="62"/>
      <c r="E8" s="129">
        <f t="shared" si="0"/>
        <v>15</v>
      </c>
    </row>
    <row r="9" spans="1:5" s="11" customFormat="1" ht="18.75">
      <c r="A9" s="40" t="s">
        <v>172</v>
      </c>
      <c r="B9" s="128" t="s">
        <v>93</v>
      </c>
      <c r="C9" s="62">
        <f>3!G34</f>
        <v>212.1359</v>
      </c>
      <c r="D9" s="62">
        <f>3!H34</f>
        <v>203.10000000000002</v>
      </c>
      <c r="E9" s="129">
        <f t="shared" si="0"/>
        <v>9.03589999999997</v>
      </c>
    </row>
    <row r="10" spans="1:5" s="11" customFormat="1" ht="18.75">
      <c r="A10" s="52" t="s">
        <v>18</v>
      </c>
      <c r="B10" s="126" t="s">
        <v>45</v>
      </c>
      <c r="C10" s="57">
        <f>C11</f>
        <v>82.4</v>
      </c>
      <c r="D10" s="57">
        <f>D11</f>
        <v>60.21</v>
      </c>
      <c r="E10" s="127">
        <f t="shared" si="0"/>
        <v>22.190000000000005</v>
      </c>
    </row>
    <row r="11" spans="1:5" s="11" customFormat="1" ht="18.75">
      <c r="A11" s="40" t="s">
        <v>44</v>
      </c>
      <c r="B11" s="128" t="s">
        <v>43</v>
      </c>
      <c r="C11" s="62">
        <f>3!G53</f>
        <v>82.4</v>
      </c>
      <c r="D11" s="62">
        <f>3!H53</f>
        <v>60.21</v>
      </c>
      <c r="E11" s="129">
        <f t="shared" si="0"/>
        <v>22.190000000000005</v>
      </c>
    </row>
    <row r="12" spans="1:5" s="11" customFormat="1" ht="18.75">
      <c r="A12" s="130" t="s">
        <v>158</v>
      </c>
      <c r="B12" s="126" t="s">
        <v>173</v>
      </c>
      <c r="C12" s="57">
        <f>C13</f>
        <v>137.172</v>
      </c>
      <c r="D12" s="57">
        <f>D13</f>
        <v>21.418</v>
      </c>
      <c r="E12" s="127">
        <f t="shared" si="0"/>
        <v>115.75399999999999</v>
      </c>
    </row>
    <row r="13" spans="1:5" s="11" customFormat="1" ht="18.75">
      <c r="A13" s="131" t="s">
        <v>174</v>
      </c>
      <c r="B13" s="128" t="s">
        <v>175</v>
      </c>
      <c r="C13" s="62">
        <f>3!G57</f>
        <v>137.172</v>
      </c>
      <c r="D13" s="62">
        <f>3!H57</f>
        <v>21.418</v>
      </c>
      <c r="E13" s="129">
        <f t="shared" si="0"/>
        <v>115.75399999999999</v>
      </c>
    </row>
    <row r="14" spans="1:5" s="11" customFormat="1" ht="18.75">
      <c r="A14" s="61" t="s">
        <v>58</v>
      </c>
      <c r="B14" s="126" t="s">
        <v>59</v>
      </c>
      <c r="C14" s="57">
        <f>C15+C16</f>
        <v>28.474</v>
      </c>
      <c r="D14" s="57">
        <f>D15+D16</f>
        <v>23.58</v>
      </c>
      <c r="E14" s="127">
        <f t="shared" si="0"/>
        <v>4.894000000000002</v>
      </c>
    </row>
    <row r="15" spans="1:5" s="11" customFormat="1" ht="18.75" hidden="1">
      <c r="A15" s="60" t="s">
        <v>176</v>
      </c>
      <c r="B15" s="128" t="s">
        <v>60</v>
      </c>
      <c r="C15" s="62"/>
      <c r="D15" s="62"/>
      <c r="E15" s="129">
        <f t="shared" si="0"/>
        <v>0</v>
      </c>
    </row>
    <row r="16" spans="1:5" s="11" customFormat="1" ht="18.75">
      <c r="A16" s="132" t="s">
        <v>102</v>
      </c>
      <c r="B16" s="128" t="s">
        <v>65</v>
      </c>
      <c r="C16" s="62">
        <f>3!G62</f>
        <v>28.474</v>
      </c>
      <c r="D16" s="62">
        <f>3!H62</f>
        <v>23.58</v>
      </c>
      <c r="E16" s="129">
        <f t="shared" si="0"/>
        <v>4.894000000000002</v>
      </c>
    </row>
    <row r="17" spans="1:5" s="11" customFormat="1" ht="18.75">
      <c r="A17" s="53" t="s">
        <v>17</v>
      </c>
      <c r="B17" s="133"/>
      <c r="C17" s="57">
        <f>C5+C10+C12+C14</f>
        <v>2000.3609000000001</v>
      </c>
      <c r="D17" s="57">
        <f>D5+D10+D12+D14</f>
        <v>1315.675</v>
      </c>
      <c r="E17" s="57">
        <f t="shared" si="0"/>
        <v>684.6859000000002</v>
      </c>
    </row>
    <row r="18" spans="1:3" s="11" customFormat="1" ht="18.75">
      <c r="A18" s="39"/>
      <c r="B18" s="38"/>
      <c r="C18" s="10"/>
    </row>
    <row r="19" spans="1:3" s="11" customFormat="1" ht="18.75">
      <c r="A19" s="39"/>
      <c r="B19" s="38"/>
      <c r="C19" s="10"/>
    </row>
    <row r="20" spans="1:3" s="11" customFormat="1" ht="18.75">
      <c r="A20" s="39"/>
      <c r="B20" s="38"/>
      <c r="C20" s="10"/>
    </row>
    <row r="21" spans="1:3" s="11" customFormat="1" ht="18.75">
      <c r="A21" s="39"/>
      <c r="B21" s="38"/>
      <c r="C21" s="10"/>
    </row>
    <row r="22" spans="1:3" s="11" customFormat="1" ht="18.75">
      <c r="A22" s="39"/>
      <c r="B22" s="38"/>
      <c r="C22" s="10"/>
    </row>
    <row r="23" spans="1:3" s="11" customFormat="1" ht="18.75">
      <c r="A23" s="39"/>
      <c r="B23" s="38"/>
      <c r="C23" s="10"/>
    </row>
    <row r="24" spans="1:3" s="11" customFormat="1" ht="18.75">
      <c r="A24" s="39"/>
      <c r="B24" s="38"/>
      <c r="C24" s="10"/>
    </row>
    <row r="25" spans="1:3" s="11" customFormat="1" ht="18.75">
      <c r="A25" s="39"/>
      <c r="B25" s="38"/>
      <c r="C25" s="10"/>
    </row>
    <row r="26" spans="1:3" s="11" customFormat="1" ht="18.75">
      <c r="A26" s="39"/>
      <c r="B26" s="38"/>
      <c r="C26" s="10"/>
    </row>
    <row r="27" spans="1:3" s="11" customFormat="1" ht="18.75">
      <c r="A27" s="39"/>
      <c r="B27" s="38"/>
      <c r="C27" s="10"/>
    </row>
    <row r="28" spans="1:3" s="11" customFormat="1" ht="18.75">
      <c r="A28" s="39"/>
      <c r="B28" s="38"/>
      <c r="C28" s="10"/>
    </row>
    <row r="29" spans="1:3" s="11" customFormat="1" ht="18.75">
      <c r="A29" s="39"/>
      <c r="B29" s="38"/>
      <c r="C29" s="10"/>
    </row>
    <row r="30" spans="1:3" s="11" customFormat="1" ht="18.75">
      <c r="A30" s="39"/>
      <c r="B30" s="38"/>
      <c r="C30" s="10"/>
    </row>
    <row r="31" spans="1:3" s="11" customFormat="1" ht="18.75">
      <c r="A31" s="39"/>
      <c r="B31" s="38"/>
      <c r="C31" s="10"/>
    </row>
    <row r="32" spans="1:3" s="11" customFormat="1" ht="18.75">
      <c r="A32" s="39"/>
      <c r="B32" s="38"/>
      <c r="C32" s="10"/>
    </row>
    <row r="33" ht="12.75">
      <c r="B33" s="37"/>
    </row>
    <row r="34" ht="12.75">
      <c r="B34" s="37"/>
    </row>
    <row r="35" ht="12.75">
      <c r="B35" s="37"/>
    </row>
    <row r="36" ht="12.75">
      <c r="B36" s="37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  <row r="46" ht="12.75">
      <c r="B46" s="37"/>
    </row>
    <row r="47" ht="12.75">
      <c r="B47" s="37"/>
    </row>
    <row r="48" spans="1:3" ht="12.75">
      <c r="A48" s="12"/>
      <c r="B48" s="37"/>
      <c r="C48" s="12"/>
    </row>
    <row r="49" spans="1:3" ht="12.75">
      <c r="A49" s="12"/>
      <c r="B49" s="37"/>
      <c r="C49" s="12"/>
    </row>
    <row r="50" spans="1:3" ht="12.75">
      <c r="A50" s="12"/>
      <c r="B50" s="37"/>
      <c r="C50" s="12"/>
    </row>
    <row r="51" spans="1:3" ht="12.75">
      <c r="A51" s="12"/>
      <c r="B51" s="37"/>
      <c r="C51" s="12"/>
    </row>
    <row r="52" spans="1:3" ht="12.75">
      <c r="A52" s="12"/>
      <c r="B52" s="37"/>
      <c r="C52" s="12"/>
    </row>
    <row r="53" spans="1:3" ht="12.75">
      <c r="A53" s="12"/>
      <c r="B53" s="37"/>
      <c r="C53" s="12"/>
    </row>
    <row r="54" spans="1:3" ht="12.75">
      <c r="A54" s="12"/>
      <c r="B54" s="37"/>
      <c r="C54" s="12"/>
    </row>
    <row r="55" spans="1:3" ht="12.75">
      <c r="A55" s="12"/>
      <c r="B55" s="37"/>
      <c r="C55" s="12"/>
    </row>
  </sheetData>
  <sheetProtection/>
  <mergeCells count="2">
    <mergeCell ref="A2:C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view="pageBreakPreview" zoomScale="60" zoomScaleNormal="70" zoomScalePageLayoutView="0" workbookViewId="0" topLeftCell="A1">
      <selection activeCell="D15" sqref="D15"/>
    </sheetView>
  </sheetViews>
  <sheetFormatPr defaultColWidth="9.140625" defaultRowHeight="15"/>
  <cols>
    <col min="1" max="1" width="107.140625" style="78" customWidth="1"/>
    <col min="2" max="2" width="12.7109375" style="78" customWidth="1"/>
    <col min="3" max="3" width="11.57421875" style="78" customWidth="1"/>
    <col min="4" max="4" width="9.140625" style="78" customWidth="1"/>
    <col min="5" max="5" width="21.57421875" style="78" customWidth="1"/>
    <col min="6" max="6" width="11.57421875" style="78" customWidth="1"/>
    <col min="7" max="7" width="22.7109375" style="78" customWidth="1"/>
    <col min="8" max="8" width="21.00390625" style="78" customWidth="1"/>
    <col min="9" max="9" width="19.57421875" style="78" customWidth="1"/>
  </cols>
  <sheetData>
    <row r="1" spans="1:9" ht="80.25" customHeight="1">
      <c r="A1" s="151"/>
      <c r="B1" s="58"/>
      <c r="C1" s="165" t="s">
        <v>186</v>
      </c>
      <c r="D1" s="166"/>
      <c r="E1" s="166"/>
      <c r="F1" s="166"/>
      <c r="G1" s="166"/>
      <c r="H1" s="166"/>
      <c r="I1" s="166"/>
    </row>
    <row r="2" spans="1:8" ht="26.25" customHeight="1">
      <c r="A2" s="163" t="s">
        <v>184</v>
      </c>
      <c r="B2" s="163"/>
      <c r="C2" s="163"/>
      <c r="D2" s="163"/>
      <c r="E2" s="163"/>
      <c r="F2" s="163"/>
      <c r="G2" s="163"/>
      <c r="H2" s="163"/>
    </row>
    <row r="3" spans="1:8" ht="18.75">
      <c r="A3" s="152"/>
      <c r="B3" s="164"/>
      <c r="C3" s="164"/>
      <c r="D3" s="164"/>
      <c r="E3" s="164"/>
      <c r="F3" s="164"/>
      <c r="G3" s="152"/>
      <c r="H3" s="153" t="s">
        <v>19</v>
      </c>
    </row>
    <row r="4" spans="1:9" ht="46.5" customHeight="1">
      <c r="A4" s="108" t="s">
        <v>0</v>
      </c>
      <c r="B4" s="108" t="s">
        <v>1</v>
      </c>
      <c r="C4" s="108" t="s">
        <v>2</v>
      </c>
      <c r="D4" s="108" t="s">
        <v>3</v>
      </c>
      <c r="E4" s="108" t="s">
        <v>4</v>
      </c>
      <c r="F4" s="108" t="s">
        <v>5</v>
      </c>
      <c r="G4" s="154" t="s">
        <v>134</v>
      </c>
      <c r="H4" s="154" t="s">
        <v>135</v>
      </c>
      <c r="I4" s="154" t="s">
        <v>136</v>
      </c>
    </row>
    <row r="5" spans="1:9" ht="18.75">
      <c r="A5" s="155">
        <v>1</v>
      </c>
      <c r="B5" s="155">
        <v>2</v>
      </c>
      <c r="C5" s="155">
        <v>3</v>
      </c>
      <c r="D5" s="155">
        <v>4</v>
      </c>
      <c r="E5" s="155">
        <v>5</v>
      </c>
      <c r="F5" s="155">
        <v>6</v>
      </c>
      <c r="G5" s="155">
        <v>7</v>
      </c>
      <c r="H5" s="156">
        <v>8</v>
      </c>
      <c r="I5" s="156">
        <v>8</v>
      </c>
    </row>
    <row r="6" spans="1:9" ht="20.25">
      <c r="A6" s="54" t="s">
        <v>6</v>
      </c>
      <c r="B6" s="55" t="s">
        <v>7</v>
      </c>
      <c r="C6" s="55" t="s">
        <v>8</v>
      </c>
      <c r="D6" s="55" t="s">
        <v>9</v>
      </c>
      <c r="E6" s="55"/>
      <c r="F6" s="55"/>
      <c r="G6" s="81">
        <f>G7+G10+G23+G34</f>
        <v>1752.3149</v>
      </c>
      <c r="H6" s="81">
        <f>H7+H10+H23+H34</f>
        <v>1210.467</v>
      </c>
      <c r="I6" s="125">
        <f>G6-H6</f>
        <v>541.8479</v>
      </c>
    </row>
    <row r="7" spans="1:9" ht="44.25" customHeight="1">
      <c r="A7" s="56" t="s">
        <v>10</v>
      </c>
      <c r="B7" s="1" t="s">
        <v>7</v>
      </c>
      <c r="C7" s="2" t="s">
        <v>8</v>
      </c>
      <c r="D7" s="2" t="s">
        <v>11</v>
      </c>
      <c r="E7" s="2"/>
      <c r="F7" s="2"/>
      <c r="G7" s="79">
        <f>G8</f>
        <v>345</v>
      </c>
      <c r="H7" s="79">
        <f>H8</f>
        <v>231.67</v>
      </c>
      <c r="I7" s="125">
        <f>G7-H7</f>
        <v>113.33000000000001</v>
      </c>
    </row>
    <row r="8" spans="1:9" ht="25.5" customHeight="1">
      <c r="A8" s="85" t="s">
        <v>67</v>
      </c>
      <c r="B8" s="7" t="s">
        <v>7</v>
      </c>
      <c r="C8" s="66" t="s">
        <v>8</v>
      </c>
      <c r="D8" s="66" t="s">
        <v>11</v>
      </c>
      <c r="E8" s="66" t="s">
        <v>105</v>
      </c>
      <c r="F8" s="66"/>
      <c r="G8" s="84">
        <f>G9</f>
        <v>345</v>
      </c>
      <c r="H8" s="84">
        <f>H9</f>
        <v>231.67</v>
      </c>
      <c r="I8" s="125">
        <f>G8-H8</f>
        <v>113.33000000000001</v>
      </c>
    </row>
    <row r="9" spans="1:9" ht="60.75">
      <c r="A9" s="83" t="s">
        <v>53</v>
      </c>
      <c r="B9" s="5" t="s">
        <v>7</v>
      </c>
      <c r="C9" s="6" t="s">
        <v>8</v>
      </c>
      <c r="D9" s="6" t="s">
        <v>11</v>
      </c>
      <c r="E9" s="6" t="s">
        <v>105</v>
      </c>
      <c r="F9" s="6" t="s">
        <v>54</v>
      </c>
      <c r="G9" s="86">
        <v>345</v>
      </c>
      <c r="H9" s="86">
        <v>231.67</v>
      </c>
      <c r="I9" s="86">
        <f>G9-H9</f>
        <v>113.33000000000001</v>
      </c>
    </row>
    <row r="10" spans="1:9" ht="69.75" customHeight="1">
      <c r="A10" s="73" t="s">
        <v>12</v>
      </c>
      <c r="B10" s="7" t="s">
        <v>7</v>
      </c>
      <c r="C10" s="66" t="s">
        <v>8</v>
      </c>
      <c r="D10" s="66" t="s">
        <v>13</v>
      </c>
      <c r="E10" s="6"/>
      <c r="F10" s="66"/>
      <c r="G10" s="84">
        <f>G12+G16</f>
        <v>1180.179</v>
      </c>
      <c r="H10" s="84">
        <f>H12+H16</f>
        <v>775.6970000000001</v>
      </c>
      <c r="I10" s="86">
        <f>I12+I16</f>
        <v>404.482</v>
      </c>
    </row>
    <row r="11" spans="1:9" s="59" customFormat="1" ht="48.75" customHeight="1">
      <c r="A11" s="101" t="s">
        <v>92</v>
      </c>
      <c r="B11" s="7" t="s">
        <v>7</v>
      </c>
      <c r="C11" s="66" t="s">
        <v>8</v>
      </c>
      <c r="D11" s="66" t="s">
        <v>13</v>
      </c>
      <c r="E11" s="98" t="s">
        <v>70</v>
      </c>
      <c r="F11" s="66"/>
      <c r="G11" s="84">
        <f aca="true" t="shared" si="0" ref="G11:I12">G12</f>
        <v>1143.179</v>
      </c>
      <c r="H11" s="84">
        <f t="shared" si="0"/>
        <v>764.9780000000001</v>
      </c>
      <c r="I11" s="86">
        <f t="shared" si="0"/>
        <v>378.201</v>
      </c>
    </row>
    <row r="12" spans="1:9" ht="54" customHeight="1">
      <c r="A12" s="102" t="s">
        <v>84</v>
      </c>
      <c r="B12" s="5" t="s">
        <v>7</v>
      </c>
      <c r="C12" s="5" t="s">
        <v>8</v>
      </c>
      <c r="D12" s="5" t="s">
        <v>13</v>
      </c>
      <c r="E12" s="6" t="s">
        <v>70</v>
      </c>
      <c r="F12" s="5"/>
      <c r="G12" s="86">
        <f t="shared" si="0"/>
        <v>1143.179</v>
      </c>
      <c r="H12" s="86">
        <f t="shared" si="0"/>
        <v>764.9780000000001</v>
      </c>
      <c r="I12" s="86">
        <f t="shared" si="0"/>
        <v>378.201</v>
      </c>
    </row>
    <row r="13" spans="1:9" s="59" customFormat="1" ht="40.5" customHeight="1">
      <c r="A13" s="102" t="s">
        <v>118</v>
      </c>
      <c r="B13" s="5" t="s">
        <v>7</v>
      </c>
      <c r="C13" s="5" t="s">
        <v>8</v>
      </c>
      <c r="D13" s="5" t="s">
        <v>13</v>
      </c>
      <c r="E13" s="6" t="s">
        <v>120</v>
      </c>
      <c r="F13" s="5"/>
      <c r="G13" s="86">
        <f>G14+G15</f>
        <v>1143.179</v>
      </c>
      <c r="H13" s="86">
        <f>H14+H15</f>
        <v>764.9780000000001</v>
      </c>
      <c r="I13" s="86">
        <f>G13-H13</f>
        <v>378.201</v>
      </c>
    </row>
    <row r="14" spans="1:9" ht="100.5" customHeight="1">
      <c r="A14" s="77" t="s">
        <v>53</v>
      </c>
      <c r="B14" s="5" t="s">
        <v>7</v>
      </c>
      <c r="C14" s="5" t="s">
        <v>8</v>
      </c>
      <c r="D14" s="5" t="s">
        <v>13</v>
      </c>
      <c r="E14" s="6" t="s">
        <v>71</v>
      </c>
      <c r="F14" s="5" t="s">
        <v>54</v>
      </c>
      <c r="G14" s="86">
        <v>661.779</v>
      </c>
      <c r="H14" s="86">
        <v>465.54</v>
      </c>
      <c r="I14" s="86">
        <f aca="true" t="shared" si="1" ref="I14:I68">G14-H14</f>
        <v>196.23899999999998</v>
      </c>
    </row>
    <row r="15" spans="1:9" s="59" customFormat="1" ht="94.5" customHeight="1">
      <c r="A15" s="77" t="s">
        <v>53</v>
      </c>
      <c r="B15" s="5" t="s">
        <v>7</v>
      </c>
      <c r="C15" s="5" t="s">
        <v>8</v>
      </c>
      <c r="D15" s="5" t="s">
        <v>13</v>
      </c>
      <c r="E15" s="6" t="s">
        <v>155</v>
      </c>
      <c r="F15" s="5" t="s">
        <v>54</v>
      </c>
      <c r="G15" s="86">
        <v>481.4</v>
      </c>
      <c r="H15" s="86">
        <v>299.438</v>
      </c>
      <c r="I15" s="86">
        <f t="shared" si="1"/>
        <v>181.962</v>
      </c>
    </row>
    <row r="16" spans="1:9" s="59" customFormat="1" ht="39" customHeight="1">
      <c r="A16" s="82" t="s">
        <v>90</v>
      </c>
      <c r="B16" s="7" t="s">
        <v>7</v>
      </c>
      <c r="C16" s="7" t="s">
        <v>8</v>
      </c>
      <c r="D16" s="7" t="s">
        <v>13</v>
      </c>
      <c r="E16" s="66" t="s">
        <v>73</v>
      </c>
      <c r="F16" s="7"/>
      <c r="G16" s="84">
        <f>G17+G20</f>
        <v>37</v>
      </c>
      <c r="H16" s="84">
        <f>H17+H20</f>
        <v>10.719</v>
      </c>
      <c r="I16" s="84">
        <f t="shared" si="1"/>
        <v>26.281</v>
      </c>
    </row>
    <row r="17" spans="1:9" s="59" customFormat="1" ht="50.25" customHeight="1">
      <c r="A17" s="72" t="s">
        <v>72</v>
      </c>
      <c r="B17" s="5" t="s">
        <v>7</v>
      </c>
      <c r="C17" s="5" t="s">
        <v>8</v>
      </c>
      <c r="D17" s="5" t="s">
        <v>13</v>
      </c>
      <c r="E17" s="98" t="s">
        <v>88</v>
      </c>
      <c r="F17" s="5" t="s">
        <v>123</v>
      </c>
      <c r="G17" s="86">
        <f>G18</f>
        <v>10.719</v>
      </c>
      <c r="H17" s="86">
        <f>H18</f>
        <v>10.719</v>
      </c>
      <c r="I17" s="86">
        <f t="shared" si="1"/>
        <v>0</v>
      </c>
    </row>
    <row r="18" spans="1:9" s="59" customFormat="1" ht="33.75" customHeight="1">
      <c r="A18" s="70" t="s">
        <v>110</v>
      </c>
      <c r="B18" s="5" t="s">
        <v>7</v>
      </c>
      <c r="C18" s="5" t="s">
        <v>8</v>
      </c>
      <c r="D18" s="5" t="s">
        <v>13</v>
      </c>
      <c r="E18" s="98" t="s">
        <v>89</v>
      </c>
      <c r="F18" s="5"/>
      <c r="G18" s="86">
        <f>G19</f>
        <v>10.719</v>
      </c>
      <c r="H18" s="86">
        <f>H19</f>
        <v>10.719</v>
      </c>
      <c r="I18" s="86">
        <f t="shared" si="1"/>
        <v>0</v>
      </c>
    </row>
    <row r="19" spans="1:9" s="59" customFormat="1" ht="33.75" customHeight="1">
      <c r="A19" s="70" t="s">
        <v>82</v>
      </c>
      <c r="B19" s="5" t="s">
        <v>7</v>
      </c>
      <c r="C19" s="5" t="s">
        <v>8</v>
      </c>
      <c r="D19" s="5" t="s">
        <v>13</v>
      </c>
      <c r="E19" s="98" t="s">
        <v>89</v>
      </c>
      <c r="F19" s="5" t="s">
        <v>57</v>
      </c>
      <c r="G19" s="86">
        <v>10.719</v>
      </c>
      <c r="H19" s="86">
        <v>10.719</v>
      </c>
      <c r="I19" s="86">
        <f t="shared" si="1"/>
        <v>0</v>
      </c>
    </row>
    <row r="20" spans="1:9" s="59" customFormat="1" ht="44.25" customHeight="1">
      <c r="A20" s="72" t="s">
        <v>108</v>
      </c>
      <c r="B20" s="5" t="s">
        <v>7</v>
      </c>
      <c r="C20" s="5" t="s">
        <v>8</v>
      </c>
      <c r="D20" s="5" t="s">
        <v>13</v>
      </c>
      <c r="E20" s="98" t="s">
        <v>109</v>
      </c>
      <c r="F20" s="5"/>
      <c r="G20" s="86">
        <f>G21</f>
        <v>26.281</v>
      </c>
      <c r="H20" s="86">
        <f>H21</f>
        <v>0</v>
      </c>
      <c r="I20" s="86">
        <f t="shared" si="1"/>
        <v>26.281</v>
      </c>
    </row>
    <row r="21" spans="1:9" s="59" customFormat="1" ht="83.25" customHeight="1">
      <c r="A21" s="70" t="s">
        <v>133</v>
      </c>
      <c r="B21" s="5" t="s">
        <v>7</v>
      </c>
      <c r="C21" s="5" t="s">
        <v>8</v>
      </c>
      <c r="D21" s="5" t="s">
        <v>13</v>
      </c>
      <c r="E21" s="98" t="s">
        <v>156</v>
      </c>
      <c r="F21" s="5"/>
      <c r="G21" s="86">
        <f>G22</f>
        <v>26.281</v>
      </c>
      <c r="H21" s="86">
        <f>H22</f>
        <v>0</v>
      </c>
      <c r="I21" s="86">
        <f t="shared" si="1"/>
        <v>26.281</v>
      </c>
    </row>
    <row r="22" spans="1:9" s="59" customFormat="1" ht="33" customHeight="1">
      <c r="A22" s="83" t="s">
        <v>61</v>
      </c>
      <c r="B22" s="5" t="s">
        <v>7</v>
      </c>
      <c r="C22" s="5" t="s">
        <v>8</v>
      </c>
      <c r="D22" s="5" t="s">
        <v>13</v>
      </c>
      <c r="E22" s="98" t="s">
        <v>156</v>
      </c>
      <c r="F22" s="5" t="s">
        <v>85</v>
      </c>
      <c r="G22" s="86">
        <v>26.281</v>
      </c>
      <c r="H22" s="86"/>
      <c r="I22" s="86">
        <f t="shared" si="1"/>
        <v>26.281</v>
      </c>
    </row>
    <row r="23" spans="1:9" s="59" customFormat="1" ht="44.25" customHeight="1">
      <c r="A23" s="73" t="s">
        <v>80</v>
      </c>
      <c r="B23" s="7" t="s">
        <v>7</v>
      </c>
      <c r="C23" s="7" t="s">
        <v>8</v>
      </c>
      <c r="D23" s="7" t="s">
        <v>14</v>
      </c>
      <c r="E23" s="66"/>
      <c r="F23" s="7"/>
      <c r="G23" s="84">
        <f>G24</f>
        <v>15</v>
      </c>
      <c r="H23" s="84">
        <f>H24</f>
        <v>0</v>
      </c>
      <c r="I23" s="86">
        <f t="shared" si="1"/>
        <v>15</v>
      </c>
    </row>
    <row r="24" spans="1:9" s="59" customFormat="1" ht="49.5" customHeight="1">
      <c r="A24" s="74" t="s">
        <v>91</v>
      </c>
      <c r="B24" s="7" t="s">
        <v>7</v>
      </c>
      <c r="C24" s="66" t="s">
        <v>8</v>
      </c>
      <c r="D24" s="66" t="s">
        <v>14</v>
      </c>
      <c r="E24" s="91" t="s">
        <v>78</v>
      </c>
      <c r="F24" s="5"/>
      <c r="G24" s="86">
        <f>G25+G28+G31</f>
        <v>15</v>
      </c>
      <c r="H24" s="86">
        <f>H25+H28+H31</f>
        <v>0</v>
      </c>
      <c r="I24" s="86">
        <f t="shared" si="1"/>
        <v>15</v>
      </c>
    </row>
    <row r="25" spans="1:9" s="59" customFormat="1" ht="43.5" customHeight="1">
      <c r="A25" s="71" t="s">
        <v>75</v>
      </c>
      <c r="B25" s="5" t="s">
        <v>7</v>
      </c>
      <c r="C25" s="6" t="s">
        <v>8</v>
      </c>
      <c r="D25" s="6" t="s">
        <v>14</v>
      </c>
      <c r="E25" s="88" t="s">
        <v>99</v>
      </c>
      <c r="F25" s="5"/>
      <c r="G25" s="86">
        <f>G26</f>
        <v>5</v>
      </c>
      <c r="H25" s="86">
        <f>H26</f>
        <v>0</v>
      </c>
      <c r="I25" s="86">
        <f t="shared" si="1"/>
        <v>5</v>
      </c>
    </row>
    <row r="26" spans="1:9" s="59" customFormat="1" ht="30.75" customHeight="1">
      <c r="A26" s="80" t="s">
        <v>87</v>
      </c>
      <c r="B26" s="5" t="s">
        <v>7</v>
      </c>
      <c r="C26" s="6" t="s">
        <v>8</v>
      </c>
      <c r="D26" s="6" t="s">
        <v>14</v>
      </c>
      <c r="E26" s="6" t="s">
        <v>99</v>
      </c>
      <c r="F26" s="5"/>
      <c r="G26" s="86">
        <f>G27</f>
        <v>5</v>
      </c>
      <c r="H26" s="86">
        <f>H27</f>
        <v>0</v>
      </c>
      <c r="I26" s="86">
        <f t="shared" si="1"/>
        <v>5</v>
      </c>
    </row>
    <row r="27" spans="1:9" s="59" customFormat="1" ht="30.75" customHeight="1">
      <c r="A27" s="68" t="s">
        <v>82</v>
      </c>
      <c r="B27" s="87" t="s">
        <v>7</v>
      </c>
      <c r="C27" s="88" t="s">
        <v>8</v>
      </c>
      <c r="D27" s="88" t="s">
        <v>14</v>
      </c>
      <c r="E27" s="6" t="s">
        <v>99</v>
      </c>
      <c r="F27" s="5" t="s">
        <v>57</v>
      </c>
      <c r="G27" s="86">
        <v>5</v>
      </c>
      <c r="H27" s="86"/>
      <c r="I27" s="86">
        <f t="shared" si="1"/>
        <v>5</v>
      </c>
    </row>
    <row r="28" spans="1:9" s="59" customFormat="1" ht="49.5" customHeight="1">
      <c r="A28" s="71" t="s">
        <v>76</v>
      </c>
      <c r="B28" s="87" t="s">
        <v>7</v>
      </c>
      <c r="C28" s="88" t="s">
        <v>8</v>
      </c>
      <c r="D28" s="88" t="s">
        <v>14</v>
      </c>
      <c r="E28" s="88" t="s">
        <v>97</v>
      </c>
      <c r="F28" s="5"/>
      <c r="G28" s="86">
        <f>G29</f>
        <v>5</v>
      </c>
      <c r="H28" s="86">
        <f>H29</f>
        <v>0</v>
      </c>
      <c r="I28" s="86">
        <f t="shared" si="1"/>
        <v>5</v>
      </c>
    </row>
    <row r="29" spans="1:9" s="59" customFormat="1" ht="49.5" customHeight="1">
      <c r="A29" s="4" t="s">
        <v>77</v>
      </c>
      <c r="B29" s="87" t="s">
        <v>7</v>
      </c>
      <c r="C29" s="88" t="s">
        <v>8</v>
      </c>
      <c r="D29" s="88" t="s">
        <v>14</v>
      </c>
      <c r="E29" s="6" t="s">
        <v>97</v>
      </c>
      <c r="F29" s="5"/>
      <c r="G29" s="86">
        <f>G30</f>
        <v>5</v>
      </c>
      <c r="H29" s="86">
        <f>H30</f>
        <v>0</v>
      </c>
      <c r="I29" s="86">
        <f t="shared" si="1"/>
        <v>5</v>
      </c>
    </row>
    <row r="30" spans="1:9" ht="40.5" customHeight="1">
      <c r="A30" s="68" t="s">
        <v>82</v>
      </c>
      <c r="B30" s="5" t="s">
        <v>7</v>
      </c>
      <c r="C30" s="6" t="s">
        <v>8</v>
      </c>
      <c r="D30" s="6" t="s">
        <v>14</v>
      </c>
      <c r="E30" s="6" t="s">
        <v>97</v>
      </c>
      <c r="F30" s="6" t="s">
        <v>57</v>
      </c>
      <c r="G30" s="86">
        <v>5</v>
      </c>
      <c r="H30" s="86"/>
      <c r="I30" s="86">
        <f t="shared" si="1"/>
        <v>5</v>
      </c>
    </row>
    <row r="31" spans="1:9" ht="44.25" customHeight="1">
      <c r="A31" s="71" t="s">
        <v>74</v>
      </c>
      <c r="B31" s="5" t="s">
        <v>7</v>
      </c>
      <c r="C31" s="6" t="s">
        <v>8</v>
      </c>
      <c r="D31" s="6" t="s">
        <v>14</v>
      </c>
      <c r="E31" s="88" t="s">
        <v>98</v>
      </c>
      <c r="F31" s="6"/>
      <c r="G31" s="86">
        <f>G32</f>
        <v>5</v>
      </c>
      <c r="H31" s="86">
        <f>H32</f>
        <v>0</v>
      </c>
      <c r="I31" s="86">
        <f t="shared" si="1"/>
        <v>5</v>
      </c>
    </row>
    <row r="32" spans="1:9" ht="48" customHeight="1">
      <c r="A32" s="68" t="s">
        <v>121</v>
      </c>
      <c r="B32" s="5" t="s">
        <v>7</v>
      </c>
      <c r="C32" s="6" t="s">
        <v>8</v>
      </c>
      <c r="D32" s="6" t="s">
        <v>14</v>
      </c>
      <c r="E32" s="6" t="s">
        <v>98</v>
      </c>
      <c r="F32" s="6"/>
      <c r="G32" s="86">
        <f>G33</f>
        <v>5</v>
      </c>
      <c r="H32" s="86">
        <f>H33</f>
        <v>0</v>
      </c>
      <c r="I32" s="86">
        <f t="shared" si="1"/>
        <v>5</v>
      </c>
    </row>
    <row r="33" spans="1:9" ht="49.5" customHeight="1">
      <c r="A33" s="68" t="s">
        <v>82</v>
      </c>
      <c r="B33" s="87" t="s">
        <v>7</v>
      </c>
      <c r="C33" s="88" t="s">
        <v>8</v>
      </c>
      <c r="D33" s="88" t="s">
        <v>14</v>
      </c>
      <c r="E33" s="6" t="s">
        <v>98</v>
      </c>
      <c r="F33" s="88" t="s">
        <v>57</v>
      </c>
      <c r="G33" s="89">
        <v>5</v>
      </c>
      <c r="H33" s="89"/>
      <c r="I33" s="86">
        <f t="shared" si="1"/>
        <v>5</v>
      </c>
    </row>
    <row r="34" spans="1:9" s="59" customFormat="1" ht="40.5" customHeight="1">
      <c r="A34" s="103" t="s">
        <v>94</v>
      </c>
      <c r="B34" s="90" t="s">
        <v>7</v>
      </c>
      <c r="C34" s="91" t="s">
        <v>8</v>
      </c>
      <c r="D34" s="91" t="s">
        <v>86</v>
      </c>
      <c r="E34" s="6"/>
      <c r="F34" s="91"/>
      <c r="G34" s="92">
        <f>G35+G38+G47+G50</f>
        <v>212.1359</v>
      </c>
      <c r="H34" s="92">
        <f>H35+H38+H47+H50</f>
        <v>203.10000000000002</v>
      </c>
      <c r="I34" s="86">
        <f t="shared" si="1"/>
        <v>9.03589999999997</v>
      </c>
    </row>
    <row r="35" spans="1:9" s="59" customFormat="1" ht="40.5" customHeight="1" hidden="1">
      <c r="A35" s="107" t="s">
        <v>104</v>
      </c>
      <c r="B35" s="7" t="s">
        <v>7</v>
      </c>
      <c r="C35" s="66" t="s">
        <v>8</v>
      </c>
      <c r="D35" s="66" t="s">
        <v>86</v>
      </c>
      <c r="E35" s="108" t="s">
        <v>107</v>
      </c>
      <c r="F35" s="66"/>
      <c r="G35" s="92">
        <f>G36</f>
        <v>0</v>
      </c>
      <c r="H35" s="92">
        <f>H36</f>
        <v>0</v>
      </c>
      <c r="I35" s="86">
        <f t="shared" si="1"/>
        <v>0</v>
      </c>
    </row>
    <row r="36" spans="1:9" s="59" customFormat="1" ht="40.5" customHeight="1" hidden="1">
      <c r="A36" s="99" t="s">
        <v>106</v>
      </c>
      <c r="B36" s="90" t="s">
        <v>7</v>
      </c>
      <c r="C36" s="91" t="s">
        <v>8</v>
      </c>
      <c r="D36" s="91" t="s">
        <v>86</v>
      </c>
      <c r="E36" s="98" t="s">
        <v>107</v>
      </c>
      <c r="F36" s="6"/>
      <c r="G36" s="86">
        <f>G37</f>
        <v>0</v>
      </c>
      <c r="H36" s="86">
        <f>H37</f>
        <v>0</v>
      </c>
      <c r="I36" s="86">
        <f t="shared" si="1"/>
        <v>0</v>
      </c>
    </row>
    <row r="37" spans="1:9" s="59" customFormat="1" ht="40.5" customHeight="1" hidden="1">
      <c r="A37" s="83" t="s">
        <v>56</v>
      </c>
      <c r="B37" s="90" t="s">
        <v>7</v>
      </c>
      <c r="C37" s="91" t="s">
        <v>8</v>
      </c>
      <c r="D37" s="91" t="s">
        <v>86</v>
      </c>
      <c r="E37" s="98" t="s">
        <v>157</v>
      </c>
      <c r="F37" s="6" t="s">
        <v>55</v>
      </c>
      <c r="G37" s="86"/>
      <c r="H37" s="86">
        <v>0</v>
      </c>
      <c r="I37" s="86">
        <f t="shared" si="1"/>
        <v>0</v>
      </c>
    </row>
    <row r="38" spans="1:9" s="59" customFormat="1" ht="48" customHeight="1">
      <c r="A38" s="82" t="s">
        <v>90</v>
      </c>
      <c r="B38" s="90" t="s">
        <v>7</v>
      </c>
      <c r="C38" s="91" t="s">
        <v>8</v>
      </c>
      <c r="D38" s="91" t="s">
        <v>86</v>
      </c>
      <c r="E38" s="66" t="s">
        <v>73</v>
      </c>
      <c r="F38" s="66"/>
      <c r="G38" s="84">
        <f>G39+G42</f>
        <v>57.51</v>
      </c>
      <c r="H38" s="84">
        <f>H39+H42</f>
        <v>56.038000000000004</v>
      </c>
      <c r="I38" s="86">
        <f t="shared" si="1"/>
        <v>1.4719999999999942</v>
      </c>
    </row>
    <row r="39" spans="1:9" ht="46.5" customHeight="1" hidden="1">
      <c r="A39" s="100" t="s">
        <v>72</v>
      </c>
      <c r="B39" s="90" t="s">
        <v>7</v>
      </c>
      <c r="C39" s="91" t="s">
        <v>8</v>
      </c>
      <c r="D39" s="91" t="s">
        <v>86</v>
      </c>
      <c r="E39" s="124" t="s">
        <v>88</v>
      </c>
      <c r="F39" s="91"/>
      <c r="G39" s="92">
        <f>G40</f>
        <v>0</v>
      </c>
      <c r="H39" s="92">
        <f>H40</f>
        <v>0</v>
      </c>
      <c r="I39" s="86">
        <f t="shared" si="1"/>
        <v>0</v>
      </c>
    </row>
    <row r="40" spans="1:9" s="59" customFormat="1" ht="47.25" customHeight="1" hidden="1">
      <c r="A40" s="72" t="s">
        <v>168</v>
      </c>
      <c r="B40" s="90" t="s">
        <v>7</v>
      </c>
      <c r="C40" s="91" t="s">
        <v>8</v>
      </c>
      <c r="D40" s="91" t="s">
        <v>86</v>
      </c>
      <c r="E40" s="6" t="s">
        <v>167</v>
      </c>
      <c r="F40" s="6"/>
      <c r="G40" s="86">
        <f>G41</f>
        <v>0</v>
      </c>
      <c r="H40" s="86">
        <f>H41</f>
        <v>0</v>
      </c>
      <c r="I40" s="86">
        <f t="shared" si="1"/>
        <v>0</v>
      </c>
    </row>
    <row r="41" spans="1:9" s="59" customFormat="1" ht="43.5" customHeight="1" hidden="1">
      <c r="A41" s="83" t="s">
        <v>56</v>
      </c>
      <c r="B41" s="90" t="s">
        <v>7</v>
      </c>
      <c r="C41" s="91" t="s">
        <v>8</v>
      </c>
      <c r="D41" s="91" t="s">
        <v>86</v>
      </c>
      <c r="E41" s="6" t="s">
        <v>167</v>
      </c>
      <c r="F41" s="6" t="s">
        <v>55</v>
      </c>
      <c r="G41" s="86"/>
      <c r="H41" s="86">
        <v>0</v>
      </c>
      <c r="I41" s="86">
        <f t="shared" si="1"/>
        <v>0</v>
      </c>
    </row>
    <row r="42" spans="1:9" s="59" customFormat="1" ht="56.25" customHeight="1">
      <c r="A42" s="100" t="s">
        <v>108</v>
      </c>
      <c r="B42" s="90" t="s">
        <v>7</v>
      </c>
      <c r="C42" s="91" t="s">
        <v>8</v>
      </c>
      <c r="D42" s="91" t="s">
        <v>86</v>
      </c>
      <c r="E42" s="66" t="s">
        <v>109</v>
      </c>
      <c r="F42" s="66"/>
      <c r="G42" s="84">
        <f>G43+G45</f>
        <v>57.51</v>
      </c>
      <c r="H42" s="84">
        <f>H43+H45</f>
        <v>56.038000000000004</v>
      </c>
      <c r="I42" s="86">
        <f t="shared" si="1"/>
        <v>1.4719999999999942</v>
      </c>
    </row>
    <row r="43" spans="1:9" s="59" customFormat="1" ht="53.25" customHeight="1">
      <c r="A43" s="68" t="s">
        <v>169</v>
      </c>
      <c r="B43" s="90" t="s">
        <v>7</v>
      </c>
      <c r="C43" s="91" t="s">
        <v>8</v>
      </c>
      <c r="D43" s="91" t="s">
        <v>86</v>
      </c>
      <c r="E43" s="6" t="s">
        <v>116</v>
      </c>
      <c r="F43" s="6"/>
      <c r="G43" s="86">
        <f>G44</f>
        <v>10.899</v>
      </c>
      <c r="H43" s="86">
        <f>H44</f>
        <v>9.914</v>
      </c>
      <c r="I43" s="86">
        <f t="shared" si="1"/>
        <v>0.9849999999999994</v>
      </c>
    </row>
    <row r="44" spans="1:9" s="59" customFormat="1" ht="53.25" customHeight="1">
      <c r="A44" s="83" t="s">
        <v>56</v>
      </c>
      <c r="B44" s="90" t="s">
        <v>7</v>
      </c>
      <c r="C44" s="91" t="s">
        <v>8</v>
      </c>
      <c r="D44" s="91" t="s">
        <v>86</v>
      </c>
      <c r="E44" s="6" t="s">
        <v>116</v>
      </c>
      <c r="F44" s="6" t="s">
        <v>55</v>
      </c>
      <c r="G44" s="86">
        <v>10.899</v>
      </c>
      <c r="H44" s="86">
        <v>9.914</v>
      </c>
      <c r="I44" s="86">
        <f t="shared" si="1"/>
        <v>0.9849999999999994</v>
      </c>
    </row>
    <row r="45" spans="1:9" s="59" customFormat="1" ht="43.5" customHeight="1">
      <c r="A45" s="68" t="s">
        <v>119</v>
      </c>
      <c r="B45" s="90" t="s">
        <v>7</v>
      </c>
      <c r="C45" s="91" t="s">
        <v>8</v>
      </c>
      <c r="D45" s="91" t="s">
        <v>86</v>
      </c>
      <c r="E45" s="98" t="s">
        <v>117</v>
      </c>
      <c r="F45" s="6"/>
      <c r="G45" s="86">
        <f>G46</f>
        <v>46.611</v>
      </c>
      <c r="H45" s="86">
        <f>H46</f>
        <v>46.124</v>
      </c>
      <c r="I45" s="86">
        <f t="shared" si="1"/>
        <v>0.48699999999999477</v>
      </c>
    </row>
    <row r="46" spans="1:9" s="59" customFormat="1" ht="49.5" customHeight="1">
      <c r="A46" s="83" t="s">
        <v>56</v>
      </c>
      <c r="B46" s="90" t="s">
        <v>7</v>
      </c>
      <c r="C46" s="91" t="s">
        <v>8</v>
      </c>
      <c r="D46" s="91" t="s">
        <v>86</v>
      </c>
      <c r="E46" s="98" t="s">
        <v>117</v>
      </c>
      <c r="F46" s="6" t="s">
        <v>55</v>
      </c>
      <c r="G46" s="86">
        <v>46.611</v>
      </c>
      <c r="H46" s="86">
        <v>46.124</v>
      </c>
      <c r="I46" s="86">
        <f t="shared" si="1"/>
        <v>0.48699999999999477</v>
      </c>
    </row>
    <row r="47" spans="1:9" s="59" customFormat="1" ht="49.5" customHeight="1">
      <c r="A47" s="107" t="s">
        <v>92</v>
      </c>
      <c r="B47" s="90" t="s">
        <v>7</v>
      </c>
      <c r="C47" s="91" t="s">
        <v>8</v>
      </c>
      <c r="D47" s="91" t="s">
        <v>86</v>
      </c>
      <c r="E47" s="66" t="s">
        <v>70</v>
      </c>
      <c r="F47" s="66"/>
      <c r="G47" s="84">
        <f>G48</f>
        <v>148.8259</v>
      </c>
      <c r="H47" s="84">
        <f>H48</f>
        <v>147.062</v>
      </c>
      <c r="I47" s="86">
        <f t="shared" si="1"/>
        <v>1.7638999999999783</v>
      </c>
    </row>
    <row r="48" spans="1:9" s="59" customFormat="1" ht="49.5" customHeight="1">
      <c r="A48" s="76" t="s">
        <v>166</v>
      </c>
      <c r="B48" s="90" t="s">
        <v>7</v>
      </c>
      <c r="C48" s="91" t="s">
        <v>8</v>
      </c>
      <c r="D48" s="91" t="s">
        <v>86</v>
      </c>
      <c r="E48" s="69" t="s">
        <v>124</v>
      </c>
      <c r="F48" s="6"/>
      <c r="G48" s="86">
        <f>G49</f>
        <v>148.8259</v>
      </c>
      <c r="H48" s="86">
        <f>H49</f>
        <v>147.062</v>
      </c>
      <c r="I48" s="86">
        <f t="shared" si="1"/>
        <v>1.7638999999999783</v>
      </c>
    </row>
    <row r="49" spans="1:9" s="59" customFormat="1" ht="55.5" customHeight="1">
      <c r="A49" s="123" t="s">
        <v>56</v>
      </c>
      <c r="B49" s="90" t="s">
        <v>7</v>
      </c>
      <c r="C49" s="91" t="s">
        <v>8</v>
      </c>
      <c r="D49" s="91" t="s">
        <v>86</v>
      </c>
      <c r="E49" s="69" t="s">
        <v>124</v>
      </c>
      <c r="F49" s="6" t="s">
        <v>55</v>
      </c>
      <c r="G49" s="86">
        <v>148.8259</v>
      </c>
      <c r="H49" s="86">
        <v>147.062</v>
      </c>
      <c r="I49" s="86">
        <f t="shared" si="1"/>
        <v>1.7638999999999783</v>
      </c>
    </row>
    <row r="50" spans="1:9" s="59" customFormat="1" ht="49.5" customHeight="1">
      <c r="A50" s="122" t="s">
        <v>163</v>
      </c>
      <c r="B50" s="90" t="s">
        <v>7</v>
      </c>
      <c r="C50" s="91" t="s">
        <v>8</v>
      </c>
      <c r="D50" s="91" t="s">
        <v>86</v>
      </c>
      <c r="E50" s="108" t="s">
        <v>164</v>
      </c>
      <c r="F50" s="6"/>
      <c r="G50" s="84">
        <f>G51</f>
        <v>5.8</v>
      </c>
      <c r="H50" s="84">
        <f>H51</f>
        <v>0</v>
      </c>
      <c r="I50" s="86">
        <f t="shared" si="1"/>
        <v>5.8</v>
      </c>
    </row>
    <row r="51" spans="1:9" s="59" customFormat="1" ht="49.5" customHeight="1">
      <c r="A51" s="70" t="s">
        <v>165</v>
      </c>
      <c r="B51" s="90" t="s">
        <v>7</v>
      </c>
      <c r="C51" s="91" t="s">
        <v>8</v>
      </c>
      <c r="D51" s="91" t="s">
        <v>86</v>
      </c>
      <c r="E51" s="98" t="s">
        <v>164</v>
      </c>
      <c r="F51" s="6"/>
      <c r="G51" s="86">
        <f>G52</f>
        <v>5.8</v>
      </c>
      <c r="H51" s="86">
        <f>H52</f>
        <v>0</v>
      </c>
      <c r="I51" s="86">
        <f t="shared" si="1"/>
        <v>5.8</v>
      </c>
    </row>
    <row r="52" spans="1:9" s="59" customFormat="1" ht="49.5" customHeight="1">
      <c r="A52" s="83" t="s">
        <v>56</v>
      </c>
      <c r="B52" s="90" t="s">
        <v>7</v>
      </c>
      <c r="C52" s="91" t="s">
        <v>8</v>
      </c>
      <c r="D52" s="91" t="s">
        <v>86</v>
      </c>
      <c r="E52" s="98" t="s">
        <v>164</v>
      </c>
      <c r="F52" s="6" t="s">
        <v>55</v>
      </c>
      <c r="G52" s="86">
        <v>5.8</v>
      </c>
      <c r="H52" s="86">
        <v>0</v>
      </c>
      <c r="I52" s="86">
        <f t="shared" si="1"/>
        <v>5.8</v>
      </c>
    </row>
    <row r="53" spans="1:9" ht="27.75" customHeight="1">
      <c r="A53" s="73" t="s">
        <v>18</v>
      </c>
      <c r="B53" s="7" t="s">
        <v>7</v>
      </c>
      <c r="C53" s="66" t="s">
        <v>11</v>
      </c>
      <c r="D53" s="66" t="s">
        <v>9</v>
      </c>
      <c r="E53" s="66"/>
      <c r="F53" s="66"/>
      <c r="G53" s="84">
        <f aca="true" t="shared" si="2" ref="G53:H55">G54</f>
        <v>82.4</v>
      </c>
      <c r="H53" s="84">
        <f t="shared" si="2"/>
        <v>60.21</v>
      </c>
      <c r="I53" s="86">
        <f t="shared" si="1"/>
        <v>22.190000000000005</v>
      </c>
    </row>
    <row r="54" spans="1:9" ht="27.75" customHeight="1">
      <c r="A54" s="73" t="s">
        <v>44</v>
      </c>
      <c r="B54" s="7" t="s">
        <v>7</v>
      </c>
      <c r="C54" s="66" t="s">
        <v>11</v>
      </c>
      <c r="D54" s="66" t="s">
        <v>15</v>
      </c>
      <c r="E54" s="6" t="s">
        <v>112</v>
      </c>
      <c r="F54" s="66"/>
      <c r="G54" s="86">
        <f t="shared" si="2"/>
        <v>82.4</v>
      </c>
      <c r="H54" s="86">
        <f t="shared" si="2"/>
        <v>60.21</v>
      </c>
      <c r="I54" s="86">
        <f t="shared" si="1"/>
        <v>22.190000000000005</v>
      </c>
    </row>
    <row r="55" spans="1:9" ht="56.25" customHeight="1">
      <c r="A55" s="83" t="s">
        <v>66</v>
      </c>
      <c r="B55" s="5" t="s">
        <v>7</v>
      </c>
      <c r="C55" s="6" t="s">
        <v>11</v>
      </c>
      <c r="D55" s="6" t="s">
        <v>15</v>
      </c>
      <c r="E55" s="6" t="s">
        <v>112</v>
      </c>
      <c r="F55" s="6"/>
      <c r="G55" s="86">
        <f t="shared" si="2"/>
        <v>82.4</v>
      </c>
      <c r="H55" s="86">
        <f t="shared" si="2"/>
        <v>60.21</v>
      </c>
      <c r="I55" s="86">
        <f t="shared" si="1"/>
        <v>22.190000000000005</v>
      </c>
    </row>
    <row r="56" spans="1:9" ht="73.5" customHeight="1">
      <c r="A56" s="83" t="s">
        <v>53</v>
      </c>
      <c r="B56" s="5" t="s">
        <v>7</v>
      </c>
      <c r="C56" s="6" t="s">
        <v>11</v>
      </c>
      <c r="D56" s="6" t="s">
        <v>15</v>
      </c>
      <c r="E56" s="6" t="s">
        <v>112</v>
      </c>
      <c r="F56" s="6" t="s">
        <v>54</v>
      </c>
      <c r="G56" s="86">
        <v>82.4</v>
      </c>
      <c r="H56" s="86">
        <v>60.21</v>
      </c>
      <c r="I56" s="86">
        <f t="shared" si="1"/>
        <v>22.190000000000005</v>
      </c>
    </row>
    <row r="57" spans="1:9" s="59" customFormat="1" ht="45.75" customHeight="1">
      <c r="A57" s="67" t="s">
        <v>158</v>
      </c>
      <c r="B57" s="7" t="s">
        <v>7</v>
      </c>
      <c r="C57" s="66" t="s">
        <v>13</v>
      </c>
      <c r="D57" s="66" t="s">
        <v>9</v>
      </c>
      <c r="E57" s="66"/>
      <c r="F57" s="7"/>
      <c r="G57" s="84">
        <f aca="true" t="shared" si="3" ref="G57:H60">G58</f>
        <v>137.172</v>
      </c>
      <c r="H57" s="84">
        <f t="shared" si="3"/>
        <v>21.418</v>
      </c>
      <c r="I57" s="86">
        <f t="shared" si="1"/>
        <v>115.75399999999999</v>
      </c>
    </row>
    <row r="58" spans="1:9" s="59" customFormat="1" ht="47.25" customHeight="1">
      <c r="A58" s="82" t="s">
        <v>159</v>
      </c>
      <c r="B58" s="7" t="s">
        <v>7</v>
      </c>
      <c r="C58" s="66" t="s">
        <v>13</v>
      </c>
      <c r="D58" s="66" t="s">
        <v>9</v>
      </c>
      <c r="E58" s="66" t="s">
        <v>79</v>
      </c>
      <c r="F58" s="7"/>
      <c r="G58" s="84">
        <f t="shared" si="3"/>
        <v>137.172</v>
      </c>
      <c r="H58" s="84">
        <f t="shared" si="3"/>
        <v>21.418</v>
      </c>
      <c r="I58" s="86">
        <f t="shared" si="1"/>
        <v>115.75399999999999</v>
      </c>
    </row>
    <row r="59" spans="1:9" s="59" customFormat="1" ht="51" customHeight="1">
      <c r="A59" s="67" t="s">
        <v>160</v>
      </c>
      <c r="B59" s="7" t="s">
        <v>7</v>
      </c>
      <c r="C59" s="66" t="s">
        <v>13</v>
      </c>
      <c r="D59" s="66" t="s">
        <v>161</v>
      </c>
      <c r="E59" s="66" t="s">
        <v>111</v>
      </c>
      <c r="F59" s="5"/>
      <c r="G59" s="86">
        <f t="shared" si="3"/>
        <v>137.172</v>
      </c>
      <c r="H59" s="86">
        <f t="shared" si="3"/>
        <v>21.418</v>
      </c>
      <c r="I59" s="86">
        <f t="shared" si="1"/>
        <v>115.75399999999999</v>
      </c>
    </row>
    <row r="60" spans="1:9" s="59" customFormat="1" ht="41.25" customHeight="1">
      <c r="A60" s="75" t="s">
        <v>162</v>
      </c>
      <c r="B60" s="5" t="s">
        <v>7</v>
      </c>
      <c r="C60" s="6" t="s">
        <v>13</v>
      </c>
      <c r="D60" s="6" t="s">
        <v>161</v>
      </c>
      <c r="E60" s="6" t="s">
        <v>111</v>
      </c>
      <c r="F60" s="5"/>
      <c r="G60" s="86">
        <f t="shared" si="3"/>
        <v>137.172</v>
      </c>
      <c r="H60" s="86">
        <f t="shared" si="3"/>
        <v>21.418</v>
      </c>
      <c r="I60" s="86">
        <f t="shared" si="1"/>
        <v>115.75399999999999</v>
      </c>
    </row>
    <row r="61" spans="1:9" s="59" customFormat="1" ht="43.5" customHeight="1">
      <c r="A61" s="75" t="s">
        <v>56</v>
      </c>
      <c r="B61" s="5" t="s">
        <v>7</v>
      </c>
      <c r="C61" s="6" t="s">
        <v>13</v>
      </c>
      <c r="D61" s="6" t="s">
        <v>161</v>
      </c>
      <c r="E61" s="6" t="s">
        <v>111</v>
      </c>
      <c r="F61" s="5" t="s">
        <v>55</v>
      </c>
      <c r="G61" s="86">
        <v>137.172</v>
      </c>
      <c r="H61" s="86">
        <v>21.418</v>
      </c>
      <c r="I61" s="86">
        <f t="shared" si="1"/>
        <v>115.75399999999999</v>
      </c>
    </row>
    <row r="62" spans="1:9" s="59" customFormat="1" ht="27.75" customHeight="1">
      <c r="A62" s="94" t="s">
        <v>58</v>
      </c>
      <c r="B62" s="66" t="s">
        <v>7</v>
      </c>
      <c r="C62" s="66" t="s">
        <v>101</v>
      </c>
      <c r="D62" s="66" t="s">
        <v>9</v>
      </c>
      <c r="E62" s="66"/>
      <c r="F62" s="5"/>
      <c r="G62" s="95">
        <f aca="true" t="shared" si="4" ref="G62:H65">G63</f>
        <v>28.474</v>
      </c>
      <c r="H62" s="95">
        <f t="shared" si="4"/>
        <v>23.58</v>
      </c>
      <c r="I62" s="86">
        <f t="shared" si="1"/>
        <v>4.894000000000002</v>
      </c>
    </row>
    <row r="63" spans="1:9" s="59" customFormat="1" ht="26.25" customHeight="1">
      <c r="A63" s="96" t="s">
        <v>102</v>
      </c>
      <c r="B63" s="66" t="s">
        <v>7</v>
      </c>
      <c r="C63" s="66" t="s">
        <v>101</v>
      </c>
      <c r="D63" s="66" t="s">
        <v>15</v>
      </c>
      <c r="E63" s="66"/>
      <c r="F63" s="7"/>
      <c r="G63" s="84">
        <f t="shared" si="4"/>
        <v>28.474</v>
      </c>
      <c r="H63" s="84">
        <f t="shared" si="4"/>
        <v>23.58</v>
      </c>
      <c r="I63" s="86">
        <f t="shared" si="1"/>
        <v>4.894000000000002</v>
      </c>
    </row>
    <row r="64" spans="1:9" s="59" customFormat="1" ht="44.25" customHeight="1">
      <c r="A64" s="74" t="s">
        <v>113</v>
      </c>
      <c r="B64" s="66" t="s">
        <v>7</v>
      </c>
      <c r="C64" s="66" t="s">
        <v>101</v>
      </c>
      <c r="D64" s="66" t="s">
        <v>15</v>
      </c>
      <c r="E64" s="66" t="s">
        <v>114</v>
      </c>
      <c r="F64" s="7"/>
      <c r="G64" s="84">
        <f t="shared" si="4"/>
        <v>28.474</v>
      </c>
      <c r="H64" s="84">
        <f t="shared" si="4"/>
        <v>23.58</v>
      </c>
      <c r="I64" s="86">
        <f t="shared" si="1"/>
        <v>4.894000000000002</v>
      </c>
    </row>
    <row r="65" spans="1:9" s="59" customFormat="1" ht="51.75" customHeight="1">
      <c r="A65" s="80" t="s">
        <v>103</v>
      </c>
      <c r="B65" s="5" t="s">
        <v>7</v>
      </c>
      <c r="C65" s="5" t="s">
        <v>101</v>
      </c>
      <c r="D65" s="5" t="s">
        <v>15</v>
      </c>
      <c r="E65" s="6" t="s">
        <v>115</v>
      </c>
      <c r="F65" s="5"/>
      <c r="G65" s="86">
        <f t="shared" si="4"/>
        <v>28.474</v>
      </c>
      <c r="H65" s="86">
        <f t="shared" si="4"/>
        <v>23.58</v>
      </c>
      <c r="I65" s="86">
        <f t="shared" si="1"/>
        <v>4.894000000000002</v>
      </c>
    </row>
    <row r="66" spans="1:9" s="59" customFormat="1" ht="45.75" customHeight="1">
      <c r="A66" s="80" t="s">
        <v>122</v>
      </c>
      <c r="B66" s="5" t="s">
        <v>7</v>
      </c>
      <c r="C66" s="5" t="s">
        <v>101</v>
      </c>
      <c r="D66" s="5" t="s">
        <v>15</v>
      </c>
      <c r="E66" s="6" t="s">
        <v>125</v>
      </c>
      <c r="F66" s="5"/>
      <c r="G66" s="86">
        <f>G67</f>
        <v>28.474</v>
      </c>
      <c r="H66" s="86">
        <f>H67</f>
        <v>23.58</v>
      </c>
      <c r="I66" s="86">
        <f t="shared" si="1"/>
        <v>4.894000000000002</v>
      </c>
    </row>
    <row r="67" spans="1:9" s="59" customFormat="1" ht="45.75" customHeight="1">
      <c r="A67" s="83" t="s">
        <v>56</v>
      </c>
      <c r="B67" s="5" t="s">
        <v>7</v>
      </c>
      <c r="C67" s="5" t="s">
        <v>101</v>
      </c>
      <c r="D67" s="5" t="s">
        <v>15</v>
      </c>
      <c r="E67" s="6" t="s">
        <v>125</v>
      </c>
      <c r="F67" s="5" t="s">
        <v>55</v>
      </c>
      <c r="G67" s="86">
        <v>28.474</v>
      </c>
      <c r="H67" s="86">
        <v>23.58</v>
      </c>
      <c r="I67" s="86">
        <f t="shared" si="1"/>
        <v>4.894000000000002</v>
      </c>
    </row>
    <row r="68" spans="1:9" s="78" customFormat="1" ht="25.5" customHeight="1">
      <c r="A68" s="75" t="s">
        <v>62</v>
      </c>
      <c r="B68" s="5" t="s">
        <v>64</v>
      </c>
      <c r="C68" s="6" t="s">
        <v>16</v>
      </c>
      <c r="D68" s="6" t="s">
        <v>16</v>
      </c>
      <c r="E68" s="6" t="s">
        <v>63</v>
      </c>
      <c r="F68" s="5"/>
      <c r="G68" s="104">
        <v>0</v>
      </c>
      <c r="H68" s="104">
        <v>0</v>
      </c>
      <c r="I68" s="86">
        <f t="shared" si="1"/>
        <v>0</v>
      </c>
    </row>
    <row r="69" spans="1:9" s="78" customFormat="1" ht="20.25">
      <c r="A69" s="3" t="s">
        <v>17</v>
      </c>
      <c r="B69" s="1"/>
      <c r="C69" s="1"/>
      <c r="D69" s="1"/>
      <c r="E69" s="81"/>
      <c r="F69" s="81"/>
      <c r="G69" s="81">
        <f>G6+G53+G57+G62+G68</f>
        <v>2000.3609000000001</v>
      </c>
      <c r="H69" s="81">
        <f>H6+H53+H57+H62+H68</f>
        <v>1315.675</v>
      </c>
      <c r="I69" s="84">
        <f>G69-H69</f>
        <v>684.6859000000002</v>
      </c>
    </row>
    <row r="70" spans="7:8" ht="15">
      <c r="G70" s="97"/>
      <c r="H70" s="97"/>
    </row>
    <row r="71" spans="7:8" ht="18.75">
      <c r="G71" s="97"/>
      <c r="H71" s="157"/>
    </row>
  </sheetData>
  <sheetProtection/>
  <mergeCells count="3">
    <mergeCell ref="A2:H2"/>
    <mergeCell ref="B3:F3"/>
    <mergeCell ref="C1:I1"/>
  </mergeCells>
  <printOptions/>
  <pageMargins left="0.7" right="0.7" top="0.75" bottom="0.75" header="0.3" footer="0.3"/>
  <pageSetup horizontalDpi="600" verticalDpi="600" orientation="portrait" paperSize="9" scale="35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="60" zoomScalePageLayoutView="0" workbookViewId="0" topLeftCell="A1">
      <selection activeCell="C16" sqref="C16"/>
    </sheetView>
  </sheetViews>
  <sheetFormatPr defaultColWidth="9.140625" defaultRowHeight="15"/>
  <cols>
    <col min="1" max="1" width="56.421875" style="0" customWidth="1"/>
    <col min="2" max="2" width="37.140625" style="0" customWidth="1"/>
    <col min="3" max="3" width="25.00390625" style="0" customWidth="1"/>
    <col min="4" max="4" width="20.00390625" style="0" customWidth="1"/>
    <col min="5" max="5" width="18.57421875" style="0" customWidth="1"/>
  </cols>
  <sheetData>
    <row r="1" spans="1:5" ht="118.5" customHeight="1">
      <c r="A1" s="135"/>
      <c r="B1" s="136"/>
      <c r="C1" s="167" t="s">
        <v>187</v>
      </c>
      <c r="D1" s="167"/>
      <c r="E1" s="167"/>
    </row>
    <row r="2" spans="1:5" ht="18.75">
      <c r="A2" s="168" t="s">
        <v>179</v>
      </c>
      <c r="B2" s="168"/>
      <c r="C2" s="168"/>
      <c r="D2" s="168"/>
      <c r="E2" s="168"/>
    </row>
    <row r="3" spans="1:5" ht="15.75">
      <c r="A3" s="135"/>
      <c r="B3" s="137"/>
      <c r="C3" s="138"/>
      <c r="D3" s="135"/>
      <c r="E3" s="135"/>
    </row>
    <row r="4" spans="1:5" ht="112.5">
      <c r="A4" s="139"/>
      <c r="B4" s="140" t="s">
        <v>130</v>
      </c>
      <c r="C4" s="141" t="s">
        <v>185</v>
      </c>
      <c r="D4" s="142" t="s">
        <v>188</v>
      </c>
      <c r="E4" s="142" t="s">
        <v>136</v>
      </c>
    </row>
    <row r="5" spans="1:5" ht="18.75">
      <c r="A5" s="143" t="s">
        <v>129</v>
      </c>
      <c r="B5" s="144"/>
      <c r="C5" s="145">
        <f>C6</f>
        <v>7.815</v>
      </c>
      <c r="D5" s="145">
        <f>D6</f>
        <v>21.883</v>
      </c>
      <c r="E5" s="146">
        <f>C5-D5</f>
        <v>-14.067999999999998</v>
      </c>
    </row>
    <row r="6" spans="1:5" ht="37.5">
      <c r="A6" s="147" t="s">
        <v>128</v>
      </c>
      <c r="B6" s="106" t="s">
        <v>177</v>
      </c>
      <c r="C6" s="148">
        <f>C8</f>
        <v>7.815</v>
      </c>
      <c r="D6" s="148">
        <f>D8</f>
        <v>21.883</v>
      </c>
      <c r="E6" s="146">
        <f>C6-D6</f>
        <v>-14.067999999999998</v>
      </c>
    </row>
    <row r="7" spans="1:5" ht="18.75">
      <c r="A7" s="149" t="s">
        <v>127</v>
      </c>
      <c r="B7" s="105"/>
      <c r="C7" s="148"/>
      <c r="D7" s="148"/>
      <c r="E7" s="146"/>
    </row>
    <row r="8" spans="1:5" ht="37.5">
      <c r="A8" s="150" t="s">
        <v>126</v>
      </c>
      <c r="B8" s="105" t="s">
        <v>178</v>
      </c>
      <c r="C8" s="148">
        <v>7.815</v>
      </c>
      <c r="D8" s="148">
        <v>21.883</v>
      </c>
      <c r="E8" s="146">
        <f>C8-D8</f>
        <v>-14.067999999999998</v>
      </c>
    </row>
  </sheetData>
  <sheetProtection/>
  <mergeCells count="2">
    <mergeCell ref="C1:E1"/>
    <mergeCell ref="A2:E2"/>
  </mergeCells>
  <printOptions/>
  <pageMargins left="0.7" right="0.7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малочерга</cp:lastModifiedBy>
  <cp:lastPrinted>2021-11-12T08:17:07Z</cp:lastPrinted>
  <dcterms:created xsi:type="dcterms:W3CDTF">2014-10-07T12:01:05Z</dcterms:created>
  <dcterms:modified xsi:type="dcterms:W3CDTF">2023-11-25T08:19:24Z</dcterms:modified>
  <cp:category/>
  <cp:version/>
  <cp:contentType/>
  <cp:contentStatus/>
</cp:coreProperties>
</file>